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0" yWindow="460" windowWidth="15900" windowHeight="14780" activeTab="0"/>
  </bookViews>
  <sheets>
    <sheet name="เพศ" sheetId="1" r:id="rId1"/>
    <sheet name="อายุ" sheetId="2" r:id="rId2"/>
    <sheet name="ภาค" sheetId="3" r:id="rId3"/>
    <sheet name="ในเขต-นอกเขต" sheetId="4" r:id="rId4"/>
    <sheet name="จังหวัด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<sst xmlns="http://schemas.openxmlformats.org/spreadsheetml/2006/main" count="124" uniqueCount="113">
  <si>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</si>
  <si>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</si>
  <si>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</si>
  <si>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</si>
  <si>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</si>
  <si>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</si>
  <si>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</si>
  <si>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</si>
  <si>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</si>
  <si>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</si>
  <si>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</si>
  <si>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</si>
  <si>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</si>
  <si>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</si>
  <si>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</si>
  <si>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</si>
  <si>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</si>
  <si>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</si>
  <si>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</si>
  <si>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</si>
  <si>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</si>
  <si>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</si>
  <si>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</si>
  <si>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</si>
  <si>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</si>
  <si>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</si>
  <si>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</si>
  <si>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</si>
  <si>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</si>
  <si>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</si>
  <si>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</si>
  <si>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</si>
  <si>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</si>
  <si>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</si>
  <si>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</si>
  <si>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</si>
  <si>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</si>
  <si>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</si>
  <si>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</si>
  <si>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</si>
  <si>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</si>
  <si>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</si>
  <si>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</si>
  <si>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</si>
  <si>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</si>
  <si>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</si>
  <si>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</si>
  <si>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</si>
  <si>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</si>
  <si>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</si>
  <si>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</si>
  <si>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</si>
  <si>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</si>
  <si>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</si>
  <si>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</si>
  <si>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</si>
  <si>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</si>
  <si>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</si>
  <si>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</si>
  <si>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</si>
  <si>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</si>
  <si>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</si>
  <si>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</si>
  <si>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</si>
  <si>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</si>
  <si>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</si>
  <si>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</si>
  <si>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</si>
  <si>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</si>
  <si>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</si>
  <si>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</si>
  <si>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</si>
  <si>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</si>
  <si>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</si>
  <si>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</si>
  <si>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</si>
  <si>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</si>
  <si>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ชาย</t>
  </si>
  <si>
    <t>หญิง</t>
  </si>
  <si>
    <t>รวม</t>
  </si>
  <si>
    <t>ปี พ.ศ.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</si>
  <si>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</si>
  <si>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</si>
  <si>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</si>
  <si>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</si>
  <si>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</si>
  <si>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</si>
  <si>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</si>
  <si>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</si>
  <si>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</si>
  <si>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ขึ้นไป</t>
  </si>
  <si>
    <t>ทั้งหมด</t>
  </si>
  <si>
    <t>กลาง</t>
  </si>
  <si>
    <t>อีสาน</t>
  </si>
  <si>
    <t>เหนือ</t>
  </si>
  <si>
    <t>ใต้</t>
  </si>
  <si>
    <t>กรุงเทพฯ</t>
  </si>
  <si>
    <t>ภาค 5 ภาค</t>
  </si>
  <si>
    <t>ในเขตเทศบาล</t>
  </si>
  <si>
    <t>นอกเขตเทศบาล</t>
  </si>
  <si>
    <t>15 - 24</t>
  </si>
  <si>
    <t>25 - 59</t>
  </si>
  <si>
    <t>อัตราการสูบบุหรี่ (จำแนกตามเพศ)</t>
  </si>
  <si>
    <t>อัตราการสูบบุหรี่ (จำแนกตามอายุ)</t>
  </si>
  <si>
    <t>อัตราการสูบบุหรี่ (จำแนกตามภาค)</t>
  </si>
  <si>
    <t>อัตราการสูบบุหรี่ (จำแนกตามใน/นอกเขคเทศบาล)</t>
  </si>
  <si>
    <t>อัตราการสูบบุหรี่ (จำแนกตามจังหวัด)</t>
  </si>
  <si>
    <r>
      <rPr>
        <b/>
        <sz val="11"/>
        <color indexed="8"/>
        <rFont val="Tahoma"/>
        <family val="2"/>
      </rPr>
      <t>ที่มา</t>
    </r>
    <r>
      <rPr>
        <sz val="11"/>
        <color theme="1"/>
        <rFont val="Calibri"/>
        <family val="2"/>
      </rPr>
      <t xml:space="preserve"> : สำนักงานสถิติแห่งชาติ</t>
    </r>
  </si>
  <si>
    <t>15-18</t>
  </si>
  <si>
    <t>19-24</t>
  </si>
  <si>
    <t>25-40</t>
  </si>
  <si>
    <t>41-59</t>
  </si>
  <si>
    <t>*** ที่มา: ศูนย์วิจัยและจัดการความรู้เพื่อการควบคุมยาสูบ (ศจย.) เพิ่มเป็นกลุ่มอายุที่ 3 นะครับ</t>
  </si>
</sst>
</file>

<file path=xl/styles.xml><?xml version="1.0" encoding="utf-8"?>
<styleSheet xmlns="http://schemas.openxmlformats.org/spreadsheetml/2006/main">
  <numFmts count="35">
    <numFmt numFmtId="5" formatCode="&quot;THB&quot;#,##0_);\(&quot;THB&quot;#,##0\)"/>
    <numFmt numFmtId="6" formatCode="&quot;THB&quot;#,##0_);[Red]\(&quot;THB&quot;#,##0\)"/>
    <numFmt numFmtId="7" formatCode="&quot;THB&quot;#,##0.00_);\(&quot;THB&quot;#,##0.00\)"/>
    <numFmt numFmtId="8" formatCode="&quot;THB&quot;#,##0.00_);[Red]\(&quot;THB&quot;#,##0.00\)"/>
    <numFmt numFmtId="42" formatCode="_(&quot;THB&quot;* #,##0_);_(&quot;THB&quot;* \(#,##0\);_(&quot;THB&quot;* &quot;-&quot;_);_(@_)"/>
    <numFmt numFmtId="41" formatCode="_(* #,##0_);_(* \(#,##0\);_(* &quot;-&quot;_);_(@_)"/>
    <numFmt numFmtId="44" formatCode="_(&quot;THB&quot;* #,##0.00_);_(&quot;THB&quot;* \(#,##0.00\);_(&quot;THB&quot;* &quot;-&quot;??_);_(@_)"/>
    <numFmt numFmtId="43" formatCode="_(* #,##0.00_);_(* \(#,##0.00\);_(* &quot;-&quot;??_);_(@_)"/>
    <numFmt numFmtId="63" formatCode="t&quot;THB&quot;#,##0_);\(t&quot;THB&quot;#,##0\)"/>
    <numFmt numFmtId="64" formatCode="t&quot;THB&quot;#,##0_);[Red]\(t&quot;THB&quot;#,##0\)"/>
    <numFmt numFmtId="65" formatCode="t&quot;THB&quot;#,##0.00_);\(t&quot;THB&quot;#,##0.00\)"/>
    <numFmt numFmtId="66" formatCode="t&quot;THB&quot;#,##0.00_);[Red]\(t&quot;THB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&quot;฿&quot;#,##0;\-&quot;฿&quot;#,##0"/>
    <numFmt numFmtId="194" formatCode="&quot;฿&quot;#,##0;[Red]\-&quot;฿&quot;#,##0"/>
    <numFmt numFmtId="195" formatCode="&quot;฿&quot;#,##0.00;\-&quot;฿&quot;#,##0.00"/>
    <numFmt numFmtId="196" formatCode="&quot;฿&quot;#,##0.00;[Red]\-&quot;฿&quot;#,##0.00"/>
    <numFmt numFmtId="197" formatCode="_-&quot;฿&quot;* #,##0_-;\-&quot;฿&quot;* #,##0_-;_-&quot;฿&quot;* &quot;-&quot;_-;_-@_-"/>
    <numFmt numFmtId="198" formatCode="_-* #,##0_-;\-* #,##0_-;_-* &quot;-&quot;_-;_-@_-"/>
    <numFmt numFmtId="199" formatCode="_-&quot;฿&quot;* #,##0.00_-;\-&quot;฿&quot;* #,##0.00_-;_-&quot;฿&quot;* &quot;-&quot;??_-;_-@_-"/>
    <numFmt numFmtId="200" formatCode="_-* #,##0.00_-;\-* #,##0.00_-;_-* &quot;-&quot;??_-;_-@_-"/>
    <numFmt numFmtId="201" formatCode="\t&quot;฿&quot;#,##0_);\(\t&quot;฿&quot;#,##0\)"/>
    <numFmt numFmtId="202" formatCode="\t&quot;฿&quot;#,##0_);[Red]\(\t&quot;฿&quot;#,##0\)"/>
    <numFmt numFmtId="203" formatCode="\t&quot;฿&quot;#,##0.00_);\(\t&quot;฿&quot;#,##0.00\)"/>
    <numFmt numFmtId="204" formatCode="\t&quot;฿&quot;#,##0.00_);[Red]\(\t&quot;฿&quot;#,##0.00\)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4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1"/>
      <color indexed="39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sz val="11"/>
      <color indexed="10"/>
      <name val="Tahoma"/>
      <family val="2"/>
    </font>
    <font>
      <sz val="10"/>
      <color indexed="8"/>
      <name val="Arial"/>
      <family val="2"/>
    </font>
    <font>
      <b/>
      <sz val="20"/>
      <color indexed="8"/>
      <name val="Tahoma"/>
      <family val="0"/>
    </font>
    <font>
      <b/>
      <sz val="14"/>
      <color indexed="63"/>
      <name val="Tahoma"/>
      <family val="0"/>
    </font>
    <font>
      <b/>
      <sz val="14"/>
      <name val="Tahom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0"/>
      <color theme="1"/>
      <name val="Arial"/>
      <family val="2"/>
    </font>
    <font>
      <b/>
      <sz val="20"/>
      <color theme="1"/>
      <name val="Calibri"/>
      <family val="0"/>
    </font>
    <font>
      <b/>
      <sz val="14"/>
      <color rgb="FF3F3F3F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200" fontId="2" fillId="0" borderId="0" applyNumberFormat="0" applyFill="0" applyBorder="0" applyAlignment="0" applyProtection="0"/>
    <xf numFmtId="200" fontId="2" fillId="0" borderId="0" applyNumberFormat="0" applyFill="0" applyBorder="0" applyAlignment="0" applyProtection="0"/>
    <xf numFmtId="200" fontId="2" fillId="0" borderId="0" applyNumberFormat="0" applyFill="0" applyBorder="0" applyAlignment="0" applyProtection="0"/>
    <xf numFmtId="20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20" borderId="5" xfId="55" applyFont="1" applyAlignment="1">
      <alignment horizontal="center"/>
    </xf>
    <xf numFmtId="0" fontId="43" fillId="20" borderId="5" xfId="55" applyNumberFormat="1" applyFont="1" applyAlignment="1">
      <alignment horizontal="center"/>
    </xf>
    <xf numFmtId="205" fontId="43" fillId="20" borderId="5" xfId="55" applyNumberFormat="1" applyFont="1" applyAlignment="1">
      <alignment horizontal="center"/>
    </xf>
    <xf numFmtId="0" fontId="43" fillId="20" borderId="5" xfId="55" applyFont="1" applyAlignment="1" quotePrefix="1">
      <alignment horizontal="center" vertical="center"/>
    </xf>
    <xf numFmtId="0" fontId="43" fillId="20" borderId="5" xfId="55" applyFont="1" applyAlignment="1">
      <alignment horizontal="center" vertical="center"/>
    </xf>
    <xf numFmtId="205" fontId="43" fillId="20" borderId="5" xfId="55" applyNumberFormat="1" applyFont="1" applyAlignment="1">
      <alignment/>
    </xf>
    <xf numFmtId="0" fontId="43" fillId="20" borderId="5" xfId="55" applyFont="1" applyAlignment="1" quotePrefix="1">
      <alignment horizontal="center"/>
    </xf>
    <xf numFmtId="205" fontId="43" fillId="20" borderId="5" xfId="55" applyNumberFormat="1" applyFont="1" applyAlignment="1" quotePrefix="1">
      <alignment horizontal="right"/>
    </xf>
    <xf numFmtId="205" fontId="43" fillId="20" borderId="5" xfId="55" applyNumberFormat="1" applyFont="1" applyAlignment="1">
      <alignment horizontal="right"/>
    </xf>
    <xf numFmtId="205" fontId="43" fillId="20" borderId="5" xfId="55" applyNumberFormat="1" applyFont="1" applyAlignment="1">
      <alignment horizontal="right" vertical="center"/>
    </xf>
    <xf numFmtId="0" fontId="43" fillId="20" borderId="5" xfId="55" applyFont="1" applyAlignment="1">
      <alignment/>
    </xf>
    <xf numFmtId="205" fontId="43" fillId="20" borderId="5" xfId="55" applyNumberFormat="1" applyFont="1" applyAlignment="1">
      <alignment/>
    </xf>
    <xf numFmtId="0" fontId="43" fillId="20" borderId="5" xfId="55" applyFont="1" applyAlignment="1">
      <alignment horizontal="right"/>
    </xf>
    <xf numFmtId="2" fontId="43" fillId="20" borderId="5" xfId="55" applyNumberFormat="1" applyFont="1" applyAlignment="1">
      <alignment/>
    </xf>
    <xf numFmtId="0" fontId="43" fillId="20" borderId="10" xfId="55" applyFont="1" applyBorder="1" applyAlignment="1">
      <alignment horizontal="right"/>
    </xf>
    <xf numFmtId="2" fontId="43" fillId="20" borderId="10" xfId="55" applyNumberFormat="1" applyFont="1" applyBorder="1" applyAlignment="1">
      <alignment/>
    </xf>
    <xf numFmtId="0" fontId="44" fillId="0" borderId="0" xfId="55" applyFont="1" applyFill="1" applyBorder="1" applyAlignment="1">
      <alignment horizontal="right"/>
    </xf>
    <xf numFmtId="0" fontId="44" fillId="0" borderId="0" xfId="55" applyFont="1" applyFill="1" applyBorder="1" applyAlignment="1">
      <alignment/>
    </xf>
    <xf numFmtId="0" fontId="43" fillId="20" borderId="11" xfId="55" applyNumberFormat="1" applyFont="1" applyBorder="1" applyAlignment="1">
      <alignment horizontal="center"/>
    </xf>
    <xf numFmtId="205" fontId="43" fillId="20" borderId="11" xfId="55" applyNumberFormat="1" applyFont="1" applyBorder="1" applyAlignment="1">
      <alignment horizontal="center"/>
    </xf>
    <xf numFmtId="0" fontId="43" fillId="20" borderId="11" xfId="55" applyFont="1" applyBorder="1" applyAlignment="1">
      <alignment horizontal="center"/>
    </xf>
    <xf numFmtId="0" fontId="43" fillId="20" borderId="10" xfId="55" applyNumberFormat="1" applyFont="1" applyBorder="1" applyAlignment="1">
      <alignment horizontal="center"/>
    </xf>
    <xf numFmtId="205" fontId="43" fillId="20" borderId="10" xfId="55" applyNumberFormat="1" applyFont="1" applyBorder="1" applyAlignment="1">
      <alignment/>
    </xf>
    <xf numFmtId="0" fontId="43" fillId="0" borderId="0" xfId="55" applyFont="1" applyFill="1" applyBorder="1" applyAlignment="1" quotePrefix="1">
      <alignment horizontal="center" vertical="center"/>
    </xf>
    <xf numFmtId="0" fontId="43" fillId="0" borderId="0" xfId="55" applyFont="1" applyFill="1" applyBorder="1" applyAlignment="1">
      <alignment horizontal="center" vertical="center"/>
    </xf>
    <xf numFmtId="205" fontId="43" fillId="0" borderId="0" xfId="55" applyNumberFormat="1" applyFont="1" applyFill="1" applyBorder="1" applyAlignment="1">
      <alignment/>
    </xf>
    <xf numFmtId="0" fontId="26" fillId="0" borderId="0" xfId="0" applyFont="1" applyAlignment="1">
      <alignment/>
    </xf>
    <xf numFmtId="205" fontId="43" fillId="20" borderId="11" xfId="55" applyNumberFormat="1" applyFont="1" applyBorder="1" applyAlignment="1">
      <alignment horizontal="right"/>
    </xf>
    <xf numFmtId="0" fontId="43" fillId="33" borderId="11" xfId="55" applyFont="1" applyFill="1" applyBorder="1" applyAlignment="1">
      <alignment horizontal="center"/>
    </xf>
    <xf numFmtId="0" fontId="43" fillId="33" borderId="11" xfId="55" applyFont="1" applyFill="1" applyBorder="1" applyAlignment="1">
      <alignment horizontal="center" vertical="center"/>
    </xf>
    <xf numFmtId="0" fontId="43" fillId="33" borderId="12" xfId="55" applyFont="1" applyFill="1" applyBorder="1" applyAlignment="1">
      <alignment horizontal="center" vertical="center"/>
    </xf>
    <xf numFmtId="0" fontId="43" fillId="33" borderId="13" xfId="55" applyFont="1" applyFill="1" applyBorder="1" applyAlignment="1">
      <alignment horizontal="center" vertical="center"/>
    </xf>
    <xf numFmtId="0" fontId="43" fillId="33" borderId="14" xfId="55" applyNumberFormat="1" applyFont="1" applyFill="1" applyBorder="1" applyAlignment="1">
      <alignment horizontal="center"/>
    </xf>
    <xf numFmtId="205" fontId="43" fillId="33" borderId="14" xfId="55" applyNumberFormat="1" applyFont="1" applyFill="1" applyBorder="1" applyAlignment="1">
      <alignment/>
    </xf>
  </cellXfs>
  <cellStyles count="7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  <cellStyle name="Comma 2" xfId="61"/>
    <cellStyle name="Comma 3" xfId="62"/>
    <cellStyle name="Comma 4" xfId="63"/>
    <cellStyle name="Comma 5" xfId="64"/>
    <cellStyle name="Hyperlink" xfId="65"/>
    <cellStyle name="Normal 10" xfId="66"/>
    <cellStyle name="Normal 11" xfId="67"/>
    <cellStyle name="Normal 12" xfId="68"/>
    <cellStyle name="Normal 13" xfId="69"/>
    <cellStyle name="Normal 14" xfId="70"/>
    <cellStyle name="Normal 15" xfId="71"/>
    <cellStyle name="Normal 16" xfId="72"/>
    <cellStyle name="Normal 17" xfId="73"/>
    <cellStyle name="Normal 18" xfId="74"/>
    <cellStyle name="Normal 19" xfId="75"/>
    <cellStyle name="Normal 2 10" xfId="76"/>
    <cellStyle name="Normal 20" xfId="77"/>
    <cellStyle name="Normal 21" xfId="78"/>
    <cellStyle name="Normal 22" xfId="79"/>
    <cellStyle name="Normal 23" xfId="80"/>
    <cellStyle name="Normal 24" xfId="81"/>
    <cellStyle name="Normal 25" xfId="82"/>
    <cellStyle name="Normal 26" xfId="83"/>
    <cellStyle name="Normal 27" xfId="84"/>
    <cellStyle name="Normal 7" xfId="85"/>
    <cellStyle name="Normal 8" xfId="86"/>
    <cellStyle name="Normal 9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:\Data_policy_sss\Road_injury\Thairoads_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ภาพรวมระดับประเทศ"/>
      <sheetName val="ภาพรวมระดับจังหวัด"/>
      <sheetName val="Sheet4"/>
    </sheetNames>
    <sheetDataSet>
      <sheetData sheetId="1">
        <row r="3">
          <cell r="A3" t="str">
            <v>จังหวัด</v>
          </cell>
          <cell r="B3">
            <v>2541</v>
          </cell>
          <cell r="C3">
            <v>2542</v>
          </cell>
          <cell r="D3">
            <v>2543</v>
          </cell>
          <cell r="E3">
            <v>2544</v>
          </cell>
          <cell r="F3">
            <v>2545</v>
          </cell>
          <cell r="G3">
            <v>2546</v>
          </cell>
          <cell r="H3">
            <v>2547</v>
          </cell>
          <cell r="I3">
            <v>2548</v>
          </cell>
          <cell r="J3">
            <v>2549</v>
          </cell>
          <cell r="K3">
            <v>2550</v>
          </cell>
          <cell r="L3">
            <v>2551</v>
          </cell>
          <cell r="M3">
            <v>2552</v>
          </cell>
          <cell r="N3">
            <v>2553</v>
          </cell>
          <cell r="O3">
            <v>2554</v>
          </cell>
          <cell r="P3">
            <v>2555</v>
          </cell>
        </row>
        <row r="4">
          <cell r="A4" t="str">
            <v>กระบี่</v>
          </cell>
          <cell r="B4">
            <v>39.82</v>
          </cell>
          <cell r="C4">
            <v>37.11</v>
          </cell>
          <cell r="D4">
            <v>39.94</v>
          </cell>
          <cell r="E4">
            <v>35.5</v>
          </cell>
          <cell r="F4">
            <v>28.84</v>
          </cell>
          <cell r="G4">
            <v>41.36</v>
          </cell>
          <cell r="H4">
            <v>43.07</v>
          </cell>
          <cell r="I4">
            <v>35.38</v>
          </cell>
          <cell r="J4">
            <v>33.22</v>
          </cell>
          <cell r="K4">
            <v>32.63</v>
          </cell>
          <cell r="L4">
            <v>35.11</v>
          </cell>
          <cell r="M4">
            <v>29.3</v>
          </cell>
          <cell r="N4">
            <v>11.56</v>
          </cell>
          <cell r="O4">
            <v>20.32</v>
          </cell>
          <cell r="P4">
            <v>17.98</v>
          </cell>
        </row>
        <row r="5">
          <cell r="A5" t="str">
            <v>กรุงเทพมหานคร</v>
          </cell>
          <cell r="B5">
            <v>12.96</v>
          </cell>
          <cell r="C5">
            <v>10.49</v>
          </cell>
          <cell r="D5">
            <v>11.85</v>
          </cell>
          <cell r="E5">
            <v>12.14</v>
          </cell>
          <cell r="F5">
            <v>14.63</v>
          </cell>
          <cell r="G5">
            <v>14.25</v>
          </cell>
          <cell r="H5">
            <v>14.47</v>
          </cell>
          <cell r="I5">
            <v>12.09</v>
          </cell>
          <cell r="J5">
            <v>11.46</v>
          </cell>
          <cell r="K5">
            <v>10.46</v>
          </cell>
          <cell r="L5">
            <v>10.7</v>
          </cell>
          <cell r="M5">
            <v>9.36</v>
          </cell>
          <cell r="N5">
            <v>6.72</v>
          </cell>
          <cell r="O5">
            <v>6.03</v>
          </cell>
          <cell r="P5">
            <v>5.13</v>
          </cell>
        </row>
        <row r="6">
          <cell r="A6" t="str">
            <v>กาญจนบุรี</v>
          </cell>
          <cell r="B6">
            <v>12.13</v>
          </cell>
          <cell r="C6">
            <v>15.42</v>
          </cell>
          <cell r="D6">
            <v>24.05</v>
          </cell>
          <cell r="E6">
            <v>26</v>
          </cell>
          <cell r="F6">
            <v>27.31</v>
          </cell>
          <cell r="G6">
            <v>33.99</v>
          </cell>
          <cell r="H6">
            <v>31.96</v>
          </cell>
          <cell r="I6">
            <v>23.48</v>
          </cell>
          <cell r="J6">
            <v>25.77</v>
          </cell>
          <cell r="K6">
            <v>20.83</v>
          </cell>
          <cell r="L6">
            <v>23.31</v>
          </cell>
          <cell r="M6">
            <v>20.52</v>
          </cell>
          <cell r="N6">
            <v>18.34</v>
          </cell>
          <cell r="O6">
            <v>16.33</v>
          </cell>
          <cell r="P6">
            <v>14.79</v>
          </cell>
        </row>
        <row r="7">
          <cell r="A7" t="str">
            <v>กาฬสินธุ์</v>
          </cell>
          <cell r="B7">
            <v>16.38</v>
          </cell>
          <cell r="C7">
            <v>14.13</v>
          </cell>
          <cell r="D7">
            <v>14.23</v>
          </cell>
          <cell r="E7">
            <v>14.31</v>
          </cell>
          <cell r="F7">
            <v>15.15</v>
          </cell>
          <cell r="G7">
            <v>15.48</v>
          </cell>
          <cell r="H7">
            <v>12.77</v>
          </cell>
          <cell r="I7">
            <v>12.43</v>
          </cell>
          <cell r="J7">
            <v>11.28</v>
          </cell>
          <cell r="K7">
            <v>12.58</v>
          </cell>
          <cell r="L7">
            <v>14.82</v>
          </cell>
          <cell r="M7">
            <v>15.51</v>
          </cell>
          <cell r="N7">
            <v>8.75</v>
          </cell>
          <cell r="O7">
            <v>13.04</v>
          </cell>
          <cell r="P7">
            <v>14.42</v>
          </cell>
        </row>
        <row r="8">
          <cell r="A8" t="str">
            <v>กำแพงเพชร</v>
          </cell>
          <cell r="B8">
            <v>15.05</v>
          </cell>
          <cell r="C8">
            <v>12.53</v>
          </cell>
          <cell r="D8">
            <v>20.76</v>
          </cell>
          <cell r="E8">
            <v>23.1</v>
          </cell>
          <cell r="F8">
            <v>14.84</v>
          </cell>
          <cell r="G8">
            <v>13.17</v>
          </cell>
          <cell r="H8">
            <v>13.9</v>
          </cell>
          <cell r="I8">
            <v>19.5</v>
          </cell>
          <cell r="J8">
            <v>10.16</v>
          </cell>
          <cell r="K8">
            <v>6.61</v>
          </cell>
          <cell r="L8">
            <v>17.21</v>
          </cell>
          <cell r="M8">
            <v>12.93</v>
          </cell>
          <cell r="N8">
            <v>12.93</v>
          </cell>
          <cell r="O8">
            <v>16.67</v>
          </cell>
          <cell r="P8">
            <v>14.98</v>
          </cell>
        </row>
        <row r="9">
          <cell r="A9" t="str">
            <v>ขอนแก่น</v>
          </cell>
          <cell r="B9">
            <v>22.78</v>
          </cell>
          <cell r="C9">
            <v>19.97</v>
          </cell>
          <cell r="D9">
            <v>20.94</v>
          </cell>
          <cell r="E9">
            <v>14.8</v>
          </cell>
          <cell r="F9">
            <v>18.9</v>
          </cell>
          <cell r="G9">
            <v>14.29</v>
          </cell>
          <cell r="H9">
            <v>19.87</v>
          </cell>
          <cell r="I9">
            <v>22.03</v>
          </cell>
          <cell r="J9">
            <v>20.57</v>
          </cell>
          <cell r="K9">
            <v>18.83</v>
          </cell>
          <cell r="L9">
            <v>17.03</v>
          </cell>
          <cell r="M9">
            <v>15.21</v>
          </cell>
          <cell r="N9">
            <v>4.75</v>
          </cell>
          <cell r="O9">
            <v>12.06</v>
          </cell>
          <cell r="P9">
            <v>11.16</v>
          </cell>
        </row>
        <row r="10">
          <cell r="A10" t="str">
            <v>จันทบุรี</v>
          </cell>
          <cell r="B10">
            <v>26.28</v>
          </cell>
          <cell r="C10">
            <v>18.57</v>
          </cell>
          <cell r="D10">
            <v>21.89</v>
          </cell>
          <cell r="E10">
            <v>22.61</v>
          </cell>
          <cell r="F10">
            <v>28.06</v>
          </cell>
          <cell r="G10">
            <v>42.42</v>
          </cell>
          <cell r="H10">
            <v>31.98</v>
          </cell>
          <cell r="I10">
            <v>25.9</v>
          </cell>
          <cell r="J10">
            <v>17.12</v>
          </cell>
          <cell r="K10">
            <v>16.67</v>
          </cell>
          <cell r="L10">
            <v>20.67</v>
          </cell>
          <cell r="M10">
            <v>18</v>
          </cell>
          <cell r="N10">
            <v>11.46</v>
          </cell>
          <cell r="O10">
            <v>19.35</v>
          </cell>
          <cell r="P10">
            <v>17.44</v>
          </cell>
        </row>
        <row r="11">
          <cell r="A11" t="str">
            <v>ฉะเชิงเทรา</v>
          </cell>
          <cell r="B11">
            <v>5.66</v>
          </cell>
          <cell r="C11">
            <v>11.13</v>
          </cell>
          <cell r="D11">
            <v>11.72</v>
          </cell>
          <cell r="E11">
            <v>8.39</v>
          </cell>
          <cell r="F11">
            <v>7.7</v>
          </cell>
          <cell r="G11">
            <v>27.13</v>
          </cell>
          <cell r="H11">
            <v>36.83</v>
          </cell>
          <cell r="I11">
            <v>39.38</v>
          </cell>
          <cell r="J11">
            <v>37.3</v>
          </cell>
          <cell r="K11">
            <v>25.95</v>
          </cell>
          <cell r="L11">
            <v>23.16</v>
          </cell>
          <cell r="M11">
            <v>19.58</v>
          </cell>
          <cell r="N11">
            <v>13.35</v>
          </cell>
          <cell r="O11">
            <v>21.49</v>
          </cell>
          <cell r="P11">
            <v>22.46</v>
          </cell>
        </row>
        <row r="12">
          <cell r="A12" t="str">
            <v>ชลบุรี</v>
          </cell>
          <cell r="B12">
            <v>9.49</v>
          </cell>
          <cell r="C12">
            <v>16.23</v>
          </cell>
          <cell r="D12">
            <v>17.52</v>
          </cell>
          <cell r="E12">
            <v>15.21</v>
          </cell>
          <cell r="F12">
            <v>17.35</v>
          </cell>
          <cell r="G12">
            <v>18.58</v>
          </cell>
          <cell r="H12">
            <v>20.65</v>
          </cell>
          <cell r="I12">
            <v>34.88</v>
          </cell>
          <cell r="J12">
            <v>16.29</v>
          </cell>
          <cell r="K12">
            <v>20.11</v>
          </cell>
          <cell r="L12">
            <v>27.04</v>
          </cell>
          <cell r="M12">
            <v>17.52</v>
          </cell>
          <cell r="N12">
            <v>5.93</v>
          </cell>
          <cell r="O12">
            <v>9.71</v>
          </cell>
          <cell r="P12">
            <v>9.38</v>
          </cell>
        </row>
        <row r="13">
          <cell r="A13" t="str">
            <v>ชัยนาท</v>
          </cell>
          <cell r="B13">
            <v>48.62</v>
          </cell>
          <cell r="C13">
            <v>40.38</v>
          </cell>
          <cell r="D13">
            <v>28.49</v>
          </cell>
          <cell r="E13">
            <v>29.07</v>
          </cell>
          <cell r="F13">
            <v>33.95</v>
          </cell>
          <cell r="G13">
            <v>29.78</v>
          </cell>
          <cell r="H13">
            <v>32.8</v>
          </cell>
          <cell r="I13">
            <v>33.52</v>
          </cell>
          <cell r="J13">
            <v>32.45</v>
          </cell>
          <cell r="K13">
            <v>23.43</v>
          </cell>
          <cell r="L13">
            <v>30.06</v>
          </cell>
          <cell r="M13">
            <v>19.68</v>
          </cell>
          <cell r="N13">
            <v>19.11</v>
          </cell>
          <cell r="O13">
            <v>13.2</v>
          </cell>
          <cell r="P13">
            <v>20.11</v>
          </cell>
        </row>
        <row r="14">
          <cell r="A14" t="str">
            <v>ชัยภูมิ</v>
          </cell>
          <cell r="B14">
            <v>27.21</v>
          </cell>
          <cell r="C14">
            <v>23.59</v>
          </cell>
          <cell r="D14">
            <v>29.05</v>
          </cell>
          <cell r="E14">
            <v>25.73</v>
          </cell>
          <cell r="F14">
            <v>24.9</v>
          </cell>
          <cell r="G14">
            <v>22.74</v>
          </cell>
          <cell r="H14">
            <v>16.38</v>
          </cell>
          <cell r="I14">
            <v>13.16</v>
          </cell>
          <cell r="J14">
            <v>12.15</v>
          </cell>
          <cell r="K14">
            <v>11.79</v>
          </cell>
          <cell r="L14">
            <v>13.54</v>
          </cell>
          <cell r="M14">
            <v>5.6</v>
          </cell>
          <cell r="N14">
            <v>5.06</v>
          </cell>
          <cell r="O14">
            <v>11.18</v>
          </cell>
          <cell r="P14">
            <v>12.97</v>
          </cell>
        </row>
        <row r="15">
          <cell r="A15" t="str">
            <v>ชุมพร</v>
          </cell>
          <cell r="B15">
            <v>39.41</v>
          </cell>
          <cell r="C15">
            <v>36.66</v>
          </cell>
          <cell r="D15">
            <v>24.82</v>
          </cell>
          <cell r="E15">
            <v>38.19</v>
          </cell>
          <cell r="F15">
            <v>38.2</v>
          </cell>
          <cell r="G15">
            <v>37.31</v>
          </cell>
          <cell r="H15">
            <v>45.76</v>
          </cell>
          <cell r="I15">
            <v>32.79</v>
          </cell>
          <cell r="J15">
            <v>34.03</v>
          </cell>
          <cell r="K15">
            <v>29.3</v>
          </cell>
          <cell r="L15">
            <v>36.1</v>
          </cell>
          <cell r="M15">
            <v>29.11</v>
          </cell>
          <cell r="N15">
            <v>30</v>
          </cell>
          <cell r="O15">
            <v>27.43</v>
          </cell>
          <cell r="P15">
            <v>21.2</v>
          </cell>
        </row>
        <row r="16">
          <cell r="A16" t="str">
            <v>ตรัง</v>
          </cell>
          <cell r="B16">
            <v>18.83</v>
          </cell>
          <cell r="C16">
            <v>20.07</v>
          </cell>
          <cell r="D16">
            <v>20.14</v>
          </cell>
          <cell r="E16">
            <v>26.14</v>
          </cell>
          <cell r="F16">
            <v>24.04</v>
          </cell>
          <cell r="G16">
            <v>29.27</v>
          </cell>
          <cell r="H16">
            <v>23.99</v>
          </cell>
          <cell r="I16">
            <v>20.93</v>
          </cell>
          <cell r="J16">
            <v>26.67</v>
          </cell>
          <cell r="K16">
            <v>25.4</v>
          </cell>
          <cell r="L16">
            <v>21.79</v>
          </cell>
          <cell r="M16">
            <v>20.2</v>
          </cell>
          <cell r="N16">
            <v>13.81</v>
          </cell>
          <cell r="O16">
            <v>18.03</v>
          </cell>
          <cell r="P16">
            <v>15.51</v>
          </cell>
        </row>
        <row r="17">
          <cell r="A17" t="str">
            <v>ตราด</v>
          </cell>
          <cell r="B17">
            <v>37.4</v>
          </cell>
          <cell r="C17">
            <v>21.87</v>
          </cell>
          <cell r="D17">
            <v>34.39</v>
          </cell>
          <cell r="E17">
            <v>45.47</v>
          </cell>
          <cell r="F17">
            <v>27.52</v>
          </cell>
          <cell r="G17">
            <v>29.33</v>
          </cell>
          <cell r="H17">
            <v>26.61</v>
          </cell>
          <cell r="I17">
            <v>26.47</v>
          </cell>
          <cell r="J17">
            <v>29.1</v>
          </cell>
          <cell r="K17">
            <v>29.02</v>
          </cell>
          <cell r="L17">
            <v>34.26</v>
          </cell>
          <cell r="M17">
            <v>26.82</v>
          </cell>
          <cell r="N17">
            <v>19.46</v>
          </cell>
          <cell r="O17">
            <v>29.73</v>
          </cell>
          <cell r="P17">
            <v>19.74</v>
          </cell>
        </row>
        <row r="18">
          <cell r="A18" t="str">
            <v>ตาก</v>
          </cell>
          <cell r="B18">
            <v>5.43</v>
          </cell>
          <cell r="C18">
            <v>17.95</v>
          </cell>
          <cell r="D18">
            <v>19.39</v>
          </cell>
          <cell r="E18">
            <v>16.44</v>
          </cell>
          <cell r="F18">
            <v>19.51</v>
          </cell>
          <cell r="G18">
            <v>22.46</v>
          </cell>
          <cell r="H18">
            <v>20.16</v>
          </cell>
          <cell r="I18">
            <v>24.51</v>
          </cell>
          <cell r="J18">
            <v>18.19</v>
          </cell>
          <cell r="K18">
            <v>16.2</v>
          </cell>
          <cell r="L18">
            <v>17.28</v>
          </cell>
          <cell r="M18">
            <v>18.86</v>
          </cell>
          <cell r="N18">
            <v>8.94</v>
          </cell>
          <cell r="O18">
            <v>11.68</v>
          </cell>
          <cell r="P18">
            <v>18.63</v>
          </cell>
        </row>
        <row r="19">
          <cell r="A19" t="str">
            <v>นครนายก</v>
          </cell>
          <cell r="B19">
            <v>15.21</v>
          </cell>
          <cell r="C19">
            <v>16.03</v>
          </cell>
          <cell r="D19">
            <v>27.54</v>
          </cell>
          <cell r="E19">
            <v>26.4</v>
          </cell>
          <cell r="F19">
            <v>25.49</v>
          </cell>
          <cell r="G19">
            <v>29.78</v>
          </cell>
          <cell r="H19">
            <v>24.54</v>
          </cell>
          <cell r="I19">
            <v>25.92</v>
          </cell>
          <cell r="J19">
            <v>25.6</v>
          </cell>
          <cell r="K19">
            <v>21.73</v>
          </cell>
          <cell r="L19">
            <v>13.96</v>
          </cell>
          <cell r="M19">
            <v>25.43</v>
          </cell>
          <cell r="N19">
            <v>15.83</v>
          </cell>
          <cell r="O19">
            <v>17.33</v>
          </cell>
          <cell r="P19">
            <v>21.55</v>
          </cell>
        </row>
        <row r="20">
          <cell r="A20" t="str">
            <v>นครปฐม</v>
          </cell>
          <cell r="B20">
            <v>24.3</v>
          </cell>
          <cell r="C20">
            <v>24.28</v>
          </cell>
          <cell r="D20">
            <v>25.86</v>
          </cell>
          <cell r="E20">
            <v>29.67</v>
          </cell>
          <cell r="F20">
            <v>38.28</v>
          </cell>
          <cell r="G20">
            <v>38.9</v>
          </cell>
          <cell r="H20">
            <v>38.97</v>
          </cell>
          <cell r="I20">
            <v>38.94</v>
          </cell>
          <cell r="J20">
            <v>32.97</v>
          </cell>
          <cell r="K20">
            <v>22.74</v>
          </cell>
          <cell r="L20">
            <v>21.69</v>
          </cell>
          <cell r="M20">
            <v>17.03</v>
          </cell>
          <cell r="N20">
            <v>13.25</v>
          </cell>
          <cell r="O20">
            <v>16.4</v>
          </cell>
          <cell r="P20">
            <v>13.83</v>
          </cell>
        </row>
        <row r="21">
          <cell r="A21" t="str">
            <v>นครพนม</v>
          </cell>
          <cell r="B21">
            <v>16.45</v>
          </cell>
          <cell r="C21">
            <v>13.99</v>
          </cell>
          <cell r="D21">
            <v>12.97</v>
          </cell>
          <cell r="E21">
            <v>10.43</v>
          </cell>
          <cell r="F21">
            <v>17.88</v>
          </cell>
          <cell r="G21">
            <v>15.48</v>
          </cell>
          <cell r="H21">
            <v>12.3</v>
          </cell>
          <cell r="I21">
            <v>8.22</v>
          </cell>
          <cell r="J21">
            <v>9.49</v>
          </cell>
          <cell r="K21">
            <v>11.91</v>
          </cell>
          <cell r="L21">
            <v>10.3</v>
          </cell>
          <cell r="M21">
            <v>20.27</v>
          </cell>
          <cell r="N21">
            <v>7.53</v>
          </cell>
          <cell r="O21">
            <v>17.31</v>
          </cell>
          <cell r="P21">
            <v>14.96</v>
          </cell>
        </row>
        <row r="22">
          <cell r="A22" t="str">
            <v>นครราชสีมา</v>
          </cell>
          <cell r="B22">
            <v>17.64</v>
          </cell>
          <cell r="C22">
            <v>18.89</v>
          </cell>
          <cell r="D22">
            <v>18.14</v>
          </cell>
          <cell r="E22">
            <v>17.19</v>
          </cell>
          <cell r="F22">
            <v>18.91</v>
          </cell>
          <cell r="G22">
            <v>25.24</v>
          </cell>
          <cell r="H22">
            <v>26.23</v>
          </cell>
          <cell r="I22">
            <v>23.52</v>
          </cell>
          <cell r="J22">
            <v>21.99</v>
          </cell>
          <cell r="K22">
            <v>19.39</v>
          </cell>
          <cell r="L22">
            <v>16.53</v>
          </cell>
          <cell r="M22">
            <v>11.12</v>
          </cell>
          <cell r="N22">
            <v>8.79</v>
          </cell>
          <cell r="O22">
            <v>13.54</v>
          </cell>
          <cell r="P22">
            <v>15.72</v>
          </cell>
        </row>
        <row r="23">
          <cell r="A23" t="str">
            <v>นครศรีธรรมราช</v>
          </cell>
          <cell r="B23">
            <v>20.97</v>
          </cell>
          <cell r="C23">
            <v>19.8</v>
          </cell>
          <cell r="D23">
            <v>22.89</v>
          </cell>
          <cell r="E23">
            <v>18.33</v>
          </cell>
          <cell r="F23">
            <v>17.08</v>
          </cell>
          <cell r="G23">
            <v>20.05</v>
          </cell>
          <cell r="H23">
            <v>25.19</v>
          </cell>
          <cell r="I23">
            <v>17.28</v>
          </cell>
          <cell r="J23">
            <v>16.49</v>
          </cell>
          <cell r="K23">
            <v>13.8</v>
          </cell>
          <cell r="L23">
            <v>15.13</v>
          </cell>
          <cell r="M23">
            <v>13.45</v>
          </cell>
          <cell r="N23">
            <v>12.15</v>
          </cell>
          <cell r="O23">
            <v>18.22</v>
          </cell>
          <cell r="P23">
            <v>19.94</v>
          </cell>
        </row>
        <row r="24">
          <cell r="A24" t="str">
            <v>นครสวรรค์</v>
          </cell>
          <cell r="B24">
            <v>16.43</v>
          </cell>
          <cell r="C24">
            <v>19.27</v>
          </cell>
          <cell r="D24">
            <v>17.86</v>
          </cell>
          <cell r="E24">
            <v>20.91</v>
          </cell>
          <cell r="F24">
            <v>16.54</v>
          </cell>
          <cell r="G24">
            <v>33.99</v>
          </cell>
          <cell r="H24">
            <v>27.19</v>
          </cell>
          <cell r="I24">
            <v>20.6</v>
          </cell>
          <cell r="J24">
            <v>21.38</v>
          </cell>
          <cell r="K24">
            <v>18.91</v>
          </cell>
          <cell r="L24">
            <v>17.97</v>
          </cell>
          <cell r="M24">
            <v>16.22</v>
          </cell>
          <cell r="N24">
            <v>7.92</v>
          </cell>
          <cell r="O24">
            <v>18.76</v>
          </cell>
          <cell r="P24">
            <v>20.68</v>
          </cell>
        </row>
        <row r="25">
          <cell r="A25" t="str">
            <v>นนทบุรี</v>
          </cell>
          <cell r="B25">
            <v>11.25</v>
          </cell>
          <cell r="C25">
            <v>15.14</v>
          </cell>
          <cell r="D25">
            <v>14.89</v>
          </cell>
          <cell r="E25">
            <v>12.44</v>
          </cell>
          <cell r="F25">
            <v>13.04</v>
          </cell>
          <cell r="G25">
            <v>13.62</v>
          </cell>
          <cell r="H25">
            <v>13.8</v>
          </cell>
          <cell r="I25">
            <v>15.53</v>
          </cell>
          <cell r="J25">
            <v>12.81</v>
          </cell>
          <cell r="K25">
            <v>12.6</v>
          </cell>
          <cell r="L25">
            <v>11.88</v>
          </cell>
          <cell r="M25">
            <v>11.41</v>
          </cell>
          <cell r="N25">
            <v>7.17</v>
          </cell>
          <cell r="O25">
            <v>2.67</v>
          </cell>
          <cell r="P25">
            <v>4.47</v>
          </cell>
        </row>
        <row r="26">
          <cell r="A26" t="str">
            <v>นราธิวาส</v>
          </cell>
          <cell r="B26">
            <v>10.27</v>
          </cell>
          <cell r="C26">
            <v>8.19</v>
          </cell>
          <cell r="D26">
            <v>10.01</v>
          </cell>
          <cell r="E26">
            <v>8.84</v>
          </cell>
          <cell r="F26">
            <v>6.14</v>
          </cell>
          <cell r="G26">
            <v>7.77</v>
          </cell>
          <cell r="H26">
            <v>7.35</v>
          </cell>
          <cell r="I26">
            <v>5.85</v>
          </cell>
          <cell r="J26">
            <v>6.93</v>
          </cell>
          <cell r="K26">
            <v>6.32</v>
          </cell>
          <cell r="L26">
            <v>5.14</v>
          </cell>
          <cell r="M26">
            <v>5.77</v>
          </cell>
          <cell r="N26">
            <v>2.44</v>
          </cell>
          <cell r="O26">
            <v>8.43</v>
          </cell>
          <cell r="P26">
            <v>10.56</v>
          </cell>
        </row>
        <row r="27">
          <cell r="A27" t="str">
            <v>น่าน</v>
          </cell>
          <cell r="B27">
            <v>12.29</v>
          </cell>
          <cell r="C27">
            <v>12.67</v>
          </cell>
          <cell r="D27">
            <v>10.08</v>
          </cell>
          <cell r="E27">
            <v>10.47</v>
          </cell>
          <cell r="F27">
            <v>16.2</v>
          </cell>
          <cell r="G27">
            <v>20.12</v>
          </cell>
          <cell r="H27">
            <v>15.28</v>
          </cell>
          <cell r="I27">
            <v>19.87</v>
          </cell>
          <cell r="J27">
            <v>19.47</v>
          </cell>
          <cell r="K27">
            <v>18.85</v>
          </cell>
          <cell r="L27">
            <v>18.91</v>
          </cell>
          <cell r="M27">
            <v>14.72</v>
          </cell>
          <cell r="N27">
            <v>10.29</v>
          </cell>
          <cell r="O27">
            <v>8.81</v>
          </cell>
          <cell r="P27">
            <v>4.82</v>
          </cell>
        </row>
        <row r="28">
          <cell r="A28" t="str">
            <v>บุรีรัมย์</v>
          </cell>
          <cell r="B28">
            <v>18.56</v>
          </cell>
          <cell r="C28">
            <v>13.68</v>
          </cell>
          <cell r="D28">
            <v>13.48</v>
          </cell>
          <cell r="E28">
            <v>10.43</v>
          </cell>
          <cell r="F28">
            <v>9.9</v>
          </cell>
          <cell r="G28">
            <v>9.2</v>
          </cell>
          <cell r="H28">
            <v>11.48</v>
          </cell>
          <cell r="I28">
            <v>8.62</v>
          </cell>
          <cell r="J28">
            <v>20.43</v>
          </cell>
          <cell r="K28">
            <v>16.15</v>
          </cell>
          <cell r="L28">
            <v>15.63</v>
          </cell>
          <cell r="M28">
            <v>14.48</v>
          </cell>
          <cell r="N28">
            <v>7.14</v>
          </cell>
          <cell r="O28">
            <v>13.34</v>
          </cell>
          <cell r="P28">
            <v>12.38</v>
          </cell>
        </row>
        <row r="29">
          <cell r="A29" t="str">
            <v>บึงกาฬ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9.57</v>
          </cell>
          <cell r="P29">
            <v>8.24</v>
          </cell>
        </row>
        <row r="30">
          <cell r="A30" t="str">
            <v>ปทุมธานี</v>
          </cell>
          <cell r="B30">
            <v>25.46</v>
          </cell>
          <cell r="C30">
            <v>28.08</v>
          </cell>
          <cell r="D30">
            <v>25.81</v>
          </cell>
          <cell r="E30">
            <v>30.32</v>
          </cell>
          <cell r="F30">
            <v>22.29</v>
          </cell>
          <cell r="G30">
            <v>32.59</v>
          </cell>
          <cell r="H30">
            <v>38.7</v>
          </cell>
          <cell r="I30">
            <v>32.74</v>
          </cell>
          <cell r="J30">
            <v>28.91</v>
          </cell>
          <cell r="K30">
            <v>21.85</v>
          </cell>
          <cell r="L30">
            <v>20.34</v>
          </cell>
          <cell r="M30">
            <v>19.24</v>
          </cell>
          <cell r="N30">
            <v>7.91</v>
          </cell>
          <cell r="O30">
            <v>11.28</v>
          </cell>
          <cell r="P30">
            <v>13.15</v>
          </cell>
        </row>
        <row r="31">
          <cell r="A31" t="str">
            <v>ประจวบคีรีขันธ์</v>
          </cell>
          <cell r="B31">
            <v>48.59</v>
          </cell>
          <cell r="C31">
            <v>42.12</v>
          </cell>
          <cell r="D31">
            <v>30.69</v>
          </cell>
          <cell r="E31">
            <v>32.11</v>
          </cell>
          <cell r="F31">
            <v>33.98</v>
          </cell>
          <cell r="G31">
            <v>40</v>
          </cell>
          <cell r="H31">
            <v>46.07</v>
          </cell>
          <cell r="I31">
            <v>42.11</v>
          </cell>
          <cell r="J31">
            <v>27.3</v>
          </cell>
          <cell r="K31">
            <v>32.96</v>
          </cell>
          <cell r="L31">
            <v>32.58</v>
          </cell>
          <cell r="M31">
            <v>22.81</v>
          </cell>
          <cell r="N31">
            <v>15.32</v>
          </cell>
          <cell r="O31">
            <v>19.9</v>
          </cell>
          <cell r="P31">
            <v>14.7</v>
          </cell>
        </row>
        <row r="32">
          <cell r="A32" t="str">
            <v>ปราจีนบุรี</v>
          </cell>
          <cell r="B32">
            <v>32.4</v>
          </cell>
          <cell r="C32">
            <v>39.89</v>
          </cell>
          <cell r="D32">
            <v>24.31</v>
          </cell>
          <cell r="E32">
            <v>20.07</v>
          </cell>
          <cell r="F32">
            <v>33.57</v>
          </cell>
          <cell r="G32">
            <v>32.16</v>
          </cell>
          <cell r="H32">
            <v>31.17</v>
          </cell>
          <cell r="I32">
            <v>19.13</v>
          </cell>
          <cell r="J32">
            <v>14.76</v>
          </cell>
          <cell r="K32">
            <v>11.21</v>
          </cell>
          <cell r="L32">
            <v>22.42</v>
          </cell>
          <cell r="M32">
            <v>17.54</v>
          </cell>
          <cell r="N32">
            <v>15.22</v>
          </cell>
          <cell r="O32">
            <v>22.57</v>
          </cell>
          <cell r="P32">
            <v>28.28</v>
          </cell>
        </row>
        <row r="33">
          <cell r="A33" t="str">
            <v>ปัตตานี</v>
          </cell>
          <cell r="B33">
            <v>18.02</v>
          </cell>
          <cell r="C33">
            <v>15.62</v>
          </cell>
          <cell r="D33">
            <v>14.87</v>
          </cell>
          <cell r="E33">
            <v>16.98</v>
          </cell>
          <cell r="F33">
            <v>17.36</v>
          </cell>
          <cell r="G33">
            <v>11.82</v>
          </cell>
          <cell r="H33">
            <v>10.64</v>
          </cell>
          <cell r="I33">
            <v>10.72</v>
          </cell>
          <cell r="J33">
            <v>10.7</v>
          </cell>
          <cell r="K33">
            <v>10.35</v>
          </cell>
          <cell r="L33">
            <v>10.74</v>
          </cell>
          <cell r="M33">
            <v>7.41</v>
          </cell>
          <cell r="N33">
            <v>6.71</v>
          </cell>
          <cell r="O33">
            <v>6.03</v>
          </cell>
          <cell r="P33">
            <v>6.1</v>
          </cell>
        </row>
        <row r="34">
          <cell r="A34" t="str">
            <v>พระนครศรีอยุธยา</v>
          </cell>
          <cell r="B34">
            <v>24.63</v>
          </cell>
          <cell r="C34">
            <v>39.98</v>
          </cell>
          <cell r="D34">
            <v>34.47</v>
          </cell>
          <cell r="E34">
            <v>34.92</v>
          </cell>
          <cell r="F34">
            <v>31.81</v>
          </cell>
          <cell r="G34">
            <v>31.55</v>
          </cell>
          <cell r="H34">
            <v>44.3</v>
          </cell>
          <cell r="I34">
            <v>46.59</v>
          </cell>
          <cell r="J34">
            <v>40.95</v>
          </cell>
          <cell r="K34">
            <v>29.18</v>
          </cell>
          <cell r="L34">
            <v>29.12</v>
          </cell>
          <cell r="M34">
            <v>24.51</v>
          </cell>
          <cell r="N34">
            <v>19.18</v>
          </cell>
          <cell r="O34">
            <v>16.63</v>
          </cell>
          <cell r="P34">
            <v>10.96</v>
          </cell>
        </row>
        <row r="35">
          <cell r="A35" t="str">
            <v>พะเยา</v>
          </cell>
          <cell r="B35">
            <v>11.01</v>
          </cell>
          <cell r="C35">
            <v>14.37</v>
          </cell>
          <cell r="D35">
            <v>17.79</v>
          </cell>
          <cell r="E35">
            <v>30.45</v>
          </cell>
          <cell r="F35">
            <v>20.25</v>
          </cell>
          <cell r="G35">
            <v>21.34</v>
          </cell>
          <cell r="H35">
            <v>21.09</v>
          </cell>
          <cell r="I35">
            <v>21.15</v>
          </cell>
          <cell r="J35">
            <v>18.92</v>
          </cell>
          <cell r="K35">
            <v>21.17</v>
          </cell>
          <cell r="L35">
            <v>19.08</v>
          </cell>
          <cell r="M35">
            <v>18.07</v>
          </cell>
          <cell r="N35">
            <v>15.01</v>
          </cell>
          <cell r="O35">
            <v>23.02</v>
          </cell>
          <cell r="P35">
            <v>20.69</v>
          </cell>
        </row>
        <row r="36">
          <cell r="A36" t="str">
            <v>พังงา</v>
          </cell>
          <cell r="B36">
            <v>15.97</v>
          </cell>
          <cell r="C36">
            <v>11.58</v>
          </cell>
          <cell r="D36">
            <v>11.9</v>
          </cell>
          <cell r="E36">
            <v>13.05</v>
          </cell>
          <cell r="F36">
            <v>22.56</v>
          </cell>
          <cell r="G36">
            <v>18.28</v>
          </cell>
          <cell r="H36">
            <v>23.84</v>
          </cell>
          <cell r="I36">
            <v>24.02</v>
          </cell>
          <cell r="J36">
            <v>30.16</v>
          </cell>
          <cell r="K36">
            <v>37.26</v>
          </cell>
          <cell r="L36">
            <v>30.01</v>
          </cell>
          <cell r="M36">
            <v>23.44</v>
          </cell>
          <cell r="N36">
            <v>20.15</v>
          </cell>
          <cell r="O36">
            <v>16.08</v>
          </cell>
          <cell r="P36">
            <v>26.02</v>
          </cell>
        </row>
        <row r="37">
          <cell r="A37" t="str">
            <v>พัทลุง</v>
          </cell>
          <cell r="B37">
            <v>16.91</v>
          </cell>
          <cell r="C37">
            <v>10.54</v>
          </cell>
          <cell r="D37">
            <v>13.3</v>
          </cell>
          <cell r="E37">
            <v>8.95</v>
          </cell>
          <cell r="F37">
            <v>18.04</v>
          </cell>
          <cell r="G37">
            <v>22.79</v>
          </cell>
          <cell r="H37">
            <v>18.26</v>
          </cell>
          <cell r="I37">
            <v>17.38</v>
          </cell>
          <cell r="J37">
            <v>18.08</v>
          </cell>
          <cell r="K37">
            <v>17.51</v>
          </cell>
          <cell r="L37">
            <v>20.59</v>
          </cell>
          <cell r="M37">
            <v>23.24</v>
          </cell>
          <cell r="N37">
            <v>20.61</v>
          </cell>
          <cell r="O37">
            <v>20.35</v>
          </cell>
          <cell r="P37">
            <v>20.02</v>
          </cell>
        </row>
        <row r="38">
          <cell r="A38" t="str">
            <v>พิจิตร</v>
          </cell>
          <cell r="B38">
            <v>28.64</v>
          </cell>
          <cell r="C38">
            <v>19.55</v>
          </cell>
          <cell r="D38">
            <v>25.43</v>
          </cell>
          <cell r="E38">
            <v>25.7</v>
          </cell>
          <cell r="F38">
            <v>31.42</v>
          </cell>
          <cell r="G38">
            <v>29.6</v>
          </cell>
          <cell r="H38">
            <v>28.91</v>
          </cell>
          <cell r="I38">
            <v>25.23</v>
          </cell>
          <cell r="J38">
            <v>15.24</v>
          </cell>
          <cell r="K38">
            <v>16.4</v>
          </cell>
          <cell r="L38">
            <v>18.59</v>
          </cell>
          <cell r="M38">
            <v>13.56</v>
          </cell>
          <cell r="N38">
            <v>7.6</v>
          </cell>
          <cell r="O38">
            <v>9.64</v>
          </cell>
          <cell r="P38">
            <v>14.93</v>
          </cell>
        </row>
        <row r="39">
          <cell r="A39" t="str">
            <v>พิษณุโลก</v>
          </cell>
          <cell r="B39">
            <v>20.49</v>
          </cell>
          <cell r="C39">
            <v>16.47</v>
          </cell>
          <cell r="D39">
            <v>19.4</v>
          </cell>
          <cell r="E39">
            <v>19.43</v>
          </cell>
          <cell r="F39">
            <v>21.09</v>
          </cell>
          <cell r="G39">
            <v>22.71</v>
          </cell>
          <cell r="H39">
            <v>29</v>
          </cell>
          <cell r="I39">
            <v>23.9</v>
          </cell>
          <cell r="J39">
            <v>26.76</v>
          </cell>
          <cell r="K39">
            <v>24.83</v>
          </cell>
          <cell r="L39">
            <v>23.82</v>
          </cell>
          <cell r="M39">
            <v>22.71</v>
          </cell>
          <cell r="N39">
            <v>12.59</v>
          </cell>
          <cell r="O39">
            <v>12.8</v>
          </cell>
          <cell r="P39">
            <v>20.13</v>
          </cell>
        </row>
        <row r="40">
          <cell r="A40" t="str">
            <v>ภูเก็ต</v>
          </cell>
          <cell r="B40">
            <v>48.87</v>
          </cell>
          <cell r="C40">
            <v>35.61</v>
          </cell>
          <cell r="D40">
            <v>56.66</v>
          </cell>
          <cell r="E40">
            <v>46.67</v>
          </cell>
          <cell r="F40">
            <v>42.89</v>
          </cell>
          <cell r="G40">
            <v>48.84</v>
          </cell>
          <cell r="H40">
            <v>41.27</v>
          </cell>
          <cell r="I40">
            <v>36.96</v>
          </cell>
          <cell r="J40">
            <v>32.92</v>
          </cell>
          <cell r="K40">
            <v>32.01</v>
          </cell>
          <cell r="L40">
            <v>30.89</v>
          </cell>
          <cell r="M40">
            <v>30.37</v>
          </cell>
          <cell r="N40">
            <v>28.11</v>
          </cell>
          <cell r="O40">
            <v>20.91</v>
          </cell>
          <cell r="P40">
            <v>20.78</v>
          </cell>
        </row>
        <row r="41">
          <cell r="A41" t="str">
            <v>มหาสารคาม</v>
          </cell>
          <cell r="B41">
            <v>21.04</v>
          </cell>
          <cell r="C41">
            <v>22.33</v>
          </cell>
          <cell r="D41">
            <v>17.06</v>
          </cell>
          <cell r="E41">
            <v>18.19</v>
          </cell>
          <cell r="F41">
            <v>21.95</v>
          </cell>
          <cell r="G41">
            <v>22.87</v>
          </cell>
          <cell r="H41">
            <v>22.46</v>
          </cell>
          <cell r="I41">
            <v>13.24</v>
          </cell>
          <cell r="J41">
            <v>13.01</v>
          </cell>
          <cell r="K41">
            <v>11.86</v>
          </cell>
          <cell r="L41">
            <v>12.7</v>
          </cell>
          <cell r="M41">
            <v>11.82</v>
          </cell>
          <cell r="N41">
            <v>9.03</v>
          </cell>
          <cell r="O41">
            <v>17.13</v>
          </cell>
          <cell r="P41">
            <v>16.19</v>
          </cell>
        </row>
        <row r="42">
          <cell r="A42" t="str">
            <v>มุกดาหาร</v>
          </cell>
          <cell r="B42">
            <v>17.25</v>
          </cell>
          <cell r="C42">
            <v>20.72</v>
          </cell>
          <cell r="D42">
            <v>16.15</v>
          </cell>
          <cell r="E42">
            <v>20.84</v>
          </cell>
          <cell r="F42">
            <v>22.17</v>
          </cell>
          <cell r="G42">
            <v>22.71</v>
          </cell>
          <cell r="H42">
            <v>21.35</v>
          </cell>
          <cell r="I42">
            <v>22.75</v>
          </cell>
          <cell r="J42">
            <v>21.46</v>
          </cell>
          <cell r="K42">
            <v>16.07</v>
          </cell>
          <cell r="L42">
            <v>16.89</v>
          </cell>
          <cell r="M42">
            <v>21.59</v>
          </cell>
          <cell r="N42">
            <v>4.42</v>
          </cell>
          <cell r="O42">
            <v>15.27</v>
          </cell>
          <cell r="P42">
            <v>11.08</v>
          </cell>
        </row>
        <row r="43">
          <cell r="A43" t="str">
            <v>ยะลา</v>
          </cell>
          <cell r="B43">
            <v>26.31</v>
          </cell>
          <cell r="C43">
            <v>13.53</v>
          </cell>
          <cell r="D43">
            <v>9.5</v>
          </cell>
          <cell r="E43">
            <v>7.76</v>
          </cell>
          <cell r="F43">
            <v>9.35</v>
          </cell>
          <cell r="G43">
            <v>12.68</v>
          </cell>
          <cell r="H43">
            <v>11.74</v>
          </cell>
          <cell r="I43">
            <v>10.99</v>
          </cell>
          <cell r="J43">
            <v>7.47</v>
          </cell>
          <cell r="K43">
            <v>4.46</v>
          </cell>
          <cell r="L43">
            <v>10.3</v>
          </cell>
          <cell r="M43">
            <v>7.91</v>
          </cell>
          <cell r="N43">
            <v>6.36</v>
          </cell>
          <cell r="O43">
            <v>7.09</v>
          </cell>
          <cell r="P43">
            <v>3.19</v>
          </cell>
        </row>
        <row r="44">
          <cell r="A44" t="str">
            <v>ยโสธร</v>
          </cell>
          <cell r="B44">
            <v>18.78</v>
          </cell>
          <cell r="C44">
            <v>17.84</v>
          </cell>
          <cell r="D44">
            <v>15.16</v>
          </cell>
          <cell r="E44">
            <v>14.65</v>
          </cell>
          <cell r="F44">
            <v>12.1</v>
          </cell>
          <cell r="G44">
            <v>12.66</v>
          </cell>
          <cell r="H44">
            <v>22.35</v>
          </cell>
          <cell r="I44">
            <v>13.86</v>
          </cell>
          <cell r="J44">
            <v>15.35</v>
          </cell>
          <cell r="K44">
            <v>16.12</v>
          </cell>
          <cell r="L44">
            <v>20.4</v>
          </cell>
          <cell r="M44">
            <v>13.54</v>
          </cell>
          <cell r="N44">
            <v>13.54</v>
          </cell>
          <cell r="O44">
            <v>11.13</v>
          </cell>
          <cell r="P44">
            <v>8.33</v>
          </cell>
        </row>
        <row r="45">
          <cell r="A45" t="str">
            <v>ระนอง</v>
          </cell>
          <cell r="B45">
            <v>23.2</v>
          </cell>
          <cell r="C45">
            <v>5.06</v>
          </cell>
          <cell r="D45">
            <v>12.45</v>
          </cell>
          <cell r="E45">
            <v>13.6</v>
          </cell>
          <cell r="F45">
            <v>13.48</v>
          </cell>
          <cell r="G45">
            <v>5.51</v>
          </cell>
          <cell r="H45">
            <v>5.67</v>
          </cell>
          <cell r="I45">
            <v>19.65</v>
          </cell>
          <cell r="J45">
            <v>16.12</v>
          </cell>
          <cell r="K45">
            <v>18.81</v>
          </cell>
          <cell r="L45">
            <v>27.91</v>
          </cell>
          <cell r="M45">
            <v>28.06</v>
          </cell>
          <cell r="N45">
            <v>16.93</v>
          </cell>
          <cell r="O45">
            <v>21.21</v>
          </cell>
          <cell r="P45">
            <v>19.16</v>
          </cell>
        </row>
        <row r="46">
          <cell r="A46" t="str">
            <v>ระยอง</v>
          </cell>
          <cell r="B46">
            <v>18.83</v>
          </cell>
          <cell r="C46">
            <v>18.87</v>
          </cell>
          <cell r="D46">
            <v>12.42</v>
          </cell>
          <cell r="E46">
            <v>11</v>
          </cell>
          <cell r="F46">
            <v>9.7</v>
          </cell>
          <cell r="G46">
            <v>14.55</v>
          </cell>
          <cell r="H46">
            <v>15.81</v>
          </cell>
          <cell r="I46">
            <v>20.03</v>
          </cell>
          <cell r="J46">
            <v>8.02</v>
          </cell>
          <cell r="K46">
            <v>26.91</v>
          </cell>
          <cell r="L46">
            <v>25.89</v>
          </cell>
          <cell r="M46">
            <v>29.08</v>
          </cell>
          <cell r="N46">
            <v>19.64</v>
          </cell>
          <cell r="O46">
            <v>22.42</v>
          </cell>
          <cell r="P46">
            <v>20.64</v>
          </cell>
        </row>
        <row r="47">
          <cell r="A47" t="str">
            <v>ราชบุรี</v>
          </cell>
          <cell r="B47">
            <v>16.96</v>
          </cell>
          <cell r="C47">
            <v>18.95</v>
          </cell>
          <cell r="D47">
            <v>24.71</v>
          </cell>
          <cell r="E47">
            <v>19.51</v>
          </cell>
          <cell r="F47">
            <v>35.29</v>
          </cell>
          <cell r="G47">
            <v>26.03</v>
          </cell>
          <cell r="H47">
            <v>24.91</v>
          </cell>
          <cell r="I47">
            <v>23.07</v>
          </cell>
          <cell r="J47">
            <v>24.73</v>
          </cell>
          <cell r="K47">
            <v>17.68</v>
          </cell>
          <cell r="L47">
            <v>16.99</v>
          </cell>
          <cell r="M47">
            <v>15.44</v>
          </cell>
          <cell r="N47">
            <v>12.75</v>
          </cell>
          <cell r="O47">
            <v>10.21</v>
          </cell>
          <cell r="P47">
            <v>10.98</v>
          </cell>
        </row>
        <row r="48">
          <cell r="A48" t="str">
            <v>ร้อยเอ็ด</v>
          </cell>
          <cell r="B48">
            <v>22.1</v>
          </cell>
          <cell r="C48">
            <v>16.96</v>
          </cell>
          <cell r="D48">
            <v>18.06</v>
          </cell>
          <cell r="E48">
            <v>19.85</v>
          </cell>
          <cell r="F48">
            <v>18.52</v>
          </cell>
          <cell r="G48">
            <v>20.8</v>
          </cell>
          <cell r="H48">
            <v>17.63</v>
          </cell>
          <cell r="I48">
            <v>18.16</v>
          </cell>
          <cell r="J48">
            <v>15.5</v>
          </cell>
          <cell r="K48">
            <v>12.84</v>
          </cell>
          <cell r="L48">
            <v>16.14</v>
          </cell>
          <cell r="M48">
            <v>17.51</v>
          </cell>
          <cell r="N48">
            <v>11.53</v>
          </cell>
          <cell r="O48">
            <v>14.64</v>
          </cell>
          <cell r="P48">
            <v>14.75</v>
          </cell>
        </row>
        <row r="49">
          <cell r="A49" t="str">
            <v>ลพบุรี</v>
          </cell>
          <cell r="B49">
            <v>15.41</v>
          </cell>
          <cell r="C49">
            <v>19.58</v>
          </cell>
          <cell r="D49">
            <v>23.51</v>
          </cell>
          <cell r="E49">
            <v>24.31</v>
          </cell>
          <cell r="F49">
            <v>22.4</v>
          </cell>
          <cell r="G49">
            <v>32.27</v>
          </cell>
          <cell r="H49">
            <v>35.89</v>
          </cell>
          <cell r="I49">
            <v>28.59</v>
          </cell>
          <cell r="J49">
            <v>27.37</v>
          </cell>
          <cell r="K49">
            <v>20.67</v>
          </cell>
          <cell r="L49">
            <v>17.51</v>
          </cell>
          <cell r="M49">
            <v>25.18</v>
          </cell>
          <cell r="N49">
            <v>20.24</v>
          </cell>
          <cell r="O49">
            <v>21.56</v>
          </cell>
          <cell r="P49">
            <v>19.39</v>
          </cell>
        </row>
        <row r="50">
          <cell r="A50" t="str">
            <v>ลำปาง</v>
          </cell>
          <cell r="B50">
            <v>12.11</v>
          </cell>
          <cell r="C50">
            <v>16.49</v>
          </cell>
          <cell r="D50">
            <v>12.7</v>
          </cell>
          <cell r="E50">
            <v>15.73</v>
          </cell>
          <cell r="F50">
            <v>15.98</v>
          </cell>
          <cell r="G50">
            <v>25.34</v>
          </cell>
          <cell r="H50">
            <v>21.05</v>
          </cell>
          <cell r="I50">
            <v>18.67</v>
          </cell>
          <cell r="J50">
            <v>23.52</v>
          </cell>
          <cell r="K50">
            <v>20.63</v>
          </cell>
          <cell r="L50">
            <v>15.11</v>
          </cell>
          <cell r="M50">
            <v>13.87</v>
          </cell>
          <cell r="N50">
            <v>14.96</v>
          </cell>
          <cell r="O50">
            <v>18.08</v>
          </cell>
          <cell r="P50">
            <v>9.91</v>
          </cell>
        </row>
        <row r="51">
          <cell r="A51" t="str">
            <v>ลำพูน</v>
          </cell>
          <cell r="B51">
            <v>16.87</v>
          </cell>
          <cell r="C51">
            <v>25.3</v>
          </cell>
          <cell r="D51">
            <v>27.33</v>
          </cell>
          <cell r="E51">
            <v>23.4</v>
          </cell>
          <cell r="F51">
            <v>37.08</v>
          </cell>
          <cell r="G51">
            <v>37.4</v>
          </cell>
          <cell r="H51">
            <v>32.12</v>
          </cell>
          <cell r="I51">
            <v>32.86</v>
          </cell>
          <cell r="J51">
            <v>26.14</v>
          </cell>
          <cell r="K51">
            <v>21.97</v>
          </cell>
          <cell r="L51">
            <v>24.19</v>
          </cell>
          <cell r="M51">
            <v>20.26</v>
          </cell>
          <cell r="N51">
            <v>23.48</v>
          </cell>
          <cell r="O51">
            <v>16.34</v>
          </cell>
          <cell r="P51">
            <v>10.13</v>
          </cell>
        </row>
        <row r="52">
          <cell r="A52" t="str">
            <v>ศรีสะเกษ</v>
          </cell>
          <cell r="B52">
            <v>12.63</v>
          </cell>
          <cell r="C52">
            <v>11.9</v>
          </cell>
          <cell r="D52">
            <v>9.9</v>
          </cell>
          <cell r="E52">
            <v>11.85</v>
          </cell>
          <cell r="F52">
            <v>12.54</v>
          </cell>
          <cell r="G52">
            <v>10.64</v>
          </cell>
          <cell r="H52">
            <v>11.32</v>
          </cell>
          <cell r="I52">
            <v>14.54</v>
          </cell>
          <cell r="J52">
            <v>13.14</v>
          </cell>
          <cell r="K52">
            <v>10.67</v>
          </cell>
          <cell r="L52">
            <v>13.11</v>
          </cell>
          <cell r="M52">
            <v>10.51</v>
          </cell>
          <cell r="N52">
            <v>7.64</v>
          </cell>
          <cell r="O52">
            <v>14.32</v>
          </cell>
          <cell r="P52">
            <v>13.92</v>
          </cell>
        </row>
        <row r="53">
          <cell r="A53" t="str">
            <v>สกลนคร</v>
          </cell>
          <cell r="B53">
            <v>13.03</v>
          </cell>
          <cell r="C53">
            <v>18.55</v>
          </cell>
          <cell r="D53">
            <v>18.77</v>
          </cell>
          <cell r="E53">
            <v>18.88</v>
          </cell>
          <cell r="F53">
            <v>18.33</v>
          </cell>
          <cell r="G53">
            <v>20.2</v>
          </cell>
          <cell r="H53">
            <v>18.25</v>
          </cell>
          <cell r="I53">
            <v>15.4</v>
          </cell>
          <cell r="J53">
            <v>31.29</v>
          </cell>
          <cell r="K53">
            <v>13.75</v>
          </cell>
          <cell r="L53">
            <v>11.47</v>
          </cell>
          <cell r="M53">
            <v>11</v>
          </cell>
          <cell r="N53">
            <v>6.5</v>
          </cell>
          <cell r="O53">
            <v>12.37</v>
          </cell>
          <cell r="P53">
            <v>10.01</v>
          </cell>
        </row>
        <row r="54">
          <cell r="A54" t="str">
            <v>สงขลา</v>
          </cell>
          <cell r="B54">
            <v>30.8</v>
          </cell>
          <cell r="C54">
            <v>27.13</v>
          </cell>
          <cell r="D54">
            <v>24.5</v>
          </cell>
          <cell r="E54">
            <v>25.93</v>
          </cell>
          <cell r="F54">
            <v>24.55</v>
          </cell>
          <cell r="G54">
            <v>24.41</v>
          </cell>
          <cell r="H54">
            <v>27.08</v>
          </cell>
          <cell r="I54">
            <v>20.73</v>
          </cell>
          <cell r="J54">
            <v>19.58</v>
          </cell>
          <cell r="K54">
            <v>18.94</v>
          </cell>
          <cell r="L54">
            <v>17.89</v>
          </cell>
          <cell r="M54">
            <v>12.57</v>
          </cell>
          <cell r="N54">
            <v>14.3</v>
          </cell>
          <cell r="O54">
            <v>19.75</v>
          </cell>
          <cell r="P54">
            <v>15.02</v>
          </cell>
        </row>
        <row r="55">
          <cell r="A55" t="str">
            <v>สตูล</v>
          </cell>
          <cell r="B55">
            <v>19.08</v>
          </cell>
          <cell r="C55">
            <v>16.53</v>
          </cell>
          <cell r="D55">
            <v>17.08</v>
          </cell>
          <cell r="E55">
            <v>11.61</v>
          </cell>
          <cell r="F55">
            <v>14.77</v>
          </cell>
          <cell r="G55">
            <v>26.31</v>
          </cell>
          <cell r="H55">
            <v>26.69</v>
          </cell>
          <cell r="I55">
            <v>19.07</v>
          </cell>
          <cell r="J55">
            <v>17.76</v>
          </cell>
          <cell r="K55">
            <v>18.28</v>
          </cell>
          <cell r="L55">
            <v>19.42</v>
          </cell>
          <cell r="M55">
            <v>21.49</v>
          </cell>
          <cell r="N55">
            <v>15.48</v>
          </cell>
          <cell r="O55">
            <v>16.92</v>
          </cell>
          <cell r="P55">
            <v>7.19</v>
          </cell>
        </row>
        <row r="56">
          <cell r="A56" t="str">
            <v>สมุทรปราการ</v>
          </cell>
          <cell r="B56">
            <v>17.13</v>
          </cell>
          <cell r="C56">
            <v>20.26</v>
          </cell>
          <cell r="D56">
            <v>18.68</v>
          </cell>
          <cell r="E56">
            <v>13.05</v>
          </cell>
          <cell r="F56">
            <v>16.54</v>
          </cell>
          <cell r="G56">
            <v>27.06</v>
          </cell>
          <cell r="H56">
            <v>27.06</v>
          </cell>
          <cell r="I56">
            <v>26.36</v>
          </cell>
          <cell r="J56">
            <v>22.93</v>
          </cell>
          <cell r="K56">
            <v>11.45</v>
          </cell>
          <cell r="L56">
            <v>14.91</v>
          </cell>
          <cell r="M56">
            <v>12.54</v>
          </cell>
          <cell r="N56">
            <v>2.36</v>
          </cell>
          <cell r="O56">
            <v>7.73</v>
          </cell>
          <cell r="P56">
            <v>8.67</v>
          </cell>
        </row>
        <row r="57">
          <cell r="A57" t="str">
            <v>สมุทรสงคราม</v>
          </cell>
          <cell r="B57">
            <v>12.48</v>
          </cell>
          <cell r="C57">
            <v>10.21</v>
          </cell>
          <cell r="D57">
            <v>15.61</v>
          </cell>
          <cell r="E57">
            <v>13.21</v>
          </cell>
          <cell r="F57">
            <v>21.94</v>
          </cell>
          <cell r="G57">
            <v>26.96</v>
          </cell>
          <cell r="H57">
            <v>22.54</v>
          </cell>
          <cell r="I57">
            <v>23.58</v>
          </cell>
          <cell r="J57">
            <v>18.98</v>
          </cell>
          <cell r="K57">
            <v>15.45</v>
          </cell>
          <cell r="L57">
            <v>15.46</v>
          </cell>
          <cell r="M57">
            <v>23.75</v>
          </cell>
          <cell r="N57">
            <v>12.37</v>
          </cell>
          <cell r="O57">
            <v>17</v>
          </cell>
          <cell r="P57">
            <v>16.49</v>
          </cell>
        </row>
        <row r="58">
          <cell r="A58" t="str">
            <v>สมุทรสาคร</v>
          </cell>
          <cell r="B58">
            <v>14.65</v>
          </cell>
          <cell r="C58">
            <v>13.99</v>
          </cell>
          <cell r="D58">
            <v>22.85</v>
          </cell>
          <cell r="E58">
            <v>23.88</v>
          </cell>
          <cell r="F58">
            <v>43.12</v>
          </cell>
          <cell r="G58">
            <v>44.85</v>
          </cell>
          <cell r="H58">
            <v>33.88</v>
          </cell>
          <cell r="I58">
            <v>33.41</v>
          </cell>
          <cell r="J58">
            <v>28.54</v>
          </cell>
          <cell r="K58">
            <v>25.54</v>
          </cell>
          <cell r="L58">
            <v>13.18</v>
          </cell>
          <cell r="M58">
            <v>14.03</v>
          </cell>
          <cell r="N58">
            <v>7.12</v>
          </cell>
          <cell r="O58">
            <v>6.61</v>
          </cell>
          <cell r="P58">
            <v>6.49</v>
          </cell>
        </row>
        <row r="59">
          <cell r="A59" t="str">
            <v>สระบุรี</v>
          </cell>
          <cell r="B59">
            <v>14.95</v>
          </cell>
          <cell r="C59">
            <v>29.49</v>
          </cell>
          <cell r="D59">
            <v>33.9</v>
          </cell>
          <cell r="E59">
            <v>26.37</v>
          </cell>
          <cell r="F59">
            <v>33.92</v>
          </cell>
          <cell r="G59">
            <v>42.2</v>
          </cell>
          <cell r="H59">
            <v>42.46</v>
          </cell>
          <cell r="I59">
            <v>31.23</v>
          </cell>
          <cell r="J59">
            <v>31.32</v>
          </cell>
          <cell r="K59">
            <v>39.14</v>
          </cell>
          <cell r="L59">
            <v>37.48</v>
          </cell>
          <cell r="M59">
            <v>33.46</v>
          </cell>
          <cell r="N59">
            <v>29.32</v>
          </cell>
          <cell r="O59">
            <v>27.4</v>
          </cell>
          <cell r="P59">
            <v>24.61</v>
          </cell>
        </row>
        <row r="60">
          <cell r="A60" t="str">
            <v>สระแก้ว</v>
          </cell>
          <cell r="B60">
            <v>7.94</v>
          </cell>
          <cell r="C60">
            <v>14.31</v>
          </cell>
          <cell r="D60">
            <v>16.77</v>
          </cell>
          <cell r="E60">
            <v>3.18</v>
          </cell>
          <cell r="F60">
            <v>19.11</v>
          </cell>
          <cell r="G60">
            <v>33.98</v>
          </cell>
          <cell r="H60">
            <v>17.9</v>
          </cell>
          <cell r="I60">
            <v>12.29</v>
          </cell>
          <cell r="J60">
            <v>20.8</v>
          </cell>
          <cell r="K60">
            <v>17.62</v>
          </cell>
          <cell r="L60">
            <v>17.55</v>
          </cell>
          <cell r="M60">
            <v>13.27</v>
          </cell>
          <cell r="N60">
            <v>10.66</v>
          </cell>
          <cell r="O60">
            <v>17.05</v>
          </cell>
          <cell r="P60">
            <v>18.42</v>
          </cell>
        </row>
        <row r="61">
          <cell r="A61" t="str">
            <v>สิงห์บุรี</v>
          </cell>
          <cell r="B61">
            <v>17.25</v>
          </cell>
          <cell r="C61">
            <v>31.24</v>
          </cell>
          <cell r="D61">
            <v>30.85</v>
          </cell>
          <cell r="E61">
            <v>30.47</v>
          </cell>
          <cell r="F61">
            <v>31.34</v>
          </cell>
          <cell r="G61">
            <v>43.55</v>
          </cell>
          <cell r="H61">
            <v>42.7</v>
          </cell>
          <cell r="I61">
            <v>30.31</v>
          </cell>
          <cell r="J61">
            <v>37.79</v>
          </cell>
          <cell r="K61">
            <v>38.95</v>
          </cell>
          <cell r="L61">
            <v>35.72</v>
          </cell>
          <cell r="M61">
            <v>31.12</v>
          </cell>
          <cell r="N61">
            <v>18.63</v>
          </cell>
          <cell r="O61">
            <v>27.16</v>
          </cell>
          <cell r="P61">
            <v>29.08</v>
          </cell>
        </row>
        <row r="62">
          <cell r="A62" t="str">
            <v>สุพรรณบุรี</v>
          </cell>
          <cell r="B62">
            <v>8.5</v>
          </cell>
          <cell r="C62">
            <v>9.46</v>
          </cell>
          <cell r="D62">
            <v>17.36</v>
          </cell>
          <cell r="E62">
            <v>16.86</v>
          </cell>
          <cell r="F62">
            <v>20.5</v>
          </cell>
          <cell r="G62">
            <v>27.28</v>
          </cell>
          <cell r="H62">
            <v>24.88</v>
          </cell>
          <cell r="I62">
            <v>20.18</v>
          </cell>
          <cell r="J62">
            <v>17.89</v>
          </cell>
          <cell r="K62">
            <v>23.26</v>
          </cell>
          <cell r="L62">
            <v>22.85</v>
          </cell>
          <cell r="M62">
            <v>26.52</v>
          </cell>
          <cell r="N62">
            <v>18.68</v>
          </cell>
          <cell r="O62">
            <v>24.97</v>
          </cell>
          <cell r="P62">
            <v>19.36</v>
          </cell>
        </row>
        <row r="63">
          <cell r="A63" t="str">
            <v>สุราษฎร์ธานี</v>
          </cell>
          <cell r="B63">
            <v>12.78</v>
          </cell>
          <cell r="C63">
            <v>12.18</v>
          </cell>
          <cell r="D63">
            <v>10.3</v>
          </cell>
          <cell r="E63">
            <v>7.93</v>
          </cell>
          <cell r="F63">
            <v>7.5</v>
          </cell>
          <cell r="G63">
            <v>11.54</v>
          </cell>
          <cell r="H63">
            <v>11.51</v>
          </cell>
          <cell r="I63">
            <v>7.92</v>
          </cell>
          <cell r="J63">
            <v>7.49</v>
          </cell>
          <cell r="K63">
            <v>18.55</v>
          </cell>
          <cell r="L63">
            <v>26.84</v>
          </cell>
          <cell r="M63">
            <v>21.42</v>
          </cell>
          <cell r="N63">
            <v>20.59</v>
          </cell>
          <cell r="O63">
            <v>22.73</v>
          </cell>
          <cell r="P63">
            <v>16.22</v>
          </cell>
        </row>
        <row r="64">
          <cell r="A64" t="str">
            <v>สุรินทร์</v>
          </cell>
          <cell r="B64">
            <v>18.81</v>
          </cell>
          <cell r="C64">
            <v>13.1</v>
          </cell>
          <cell r="D64">
            <v>16.41</v>
          </cell>
          <cell r="E64">
            <v>6.11</v>
          </cell>
          <cell r="F64">
            <v>7.15</v>
          </cell>
          <cell r="G64">
            <v>8.39</v>
          </cell>
          <cell r="H64">
            <v>18.89</v>
          </cell>
          <cell r="I64">
            <v>21.53</v>
          </cell>
          <cell r="J64">
            <v>16.65</v>
          </cell>
          <cell r="K64">
            <v>13.48</v>
          </cell>
          <cell r="L64">
            <v>14.54</v>
          </cell>
          <cell r="M64">
            <v>13.43</v>
          </cell>
          <cell r="N64">
            <v>8.97</v>
          </cell>
          <cell r="O64">
            <v>14.49</v>
          </cell>
          <cell r="P64">
            <v>14.35</v>
          </cell>
        </row>
        <row r="65">
          <cell r="A65" t="str">
            <v>สุโขทัย</v>
          </cell>
          <cell r="B65">
            <v>19.2</v>
          </cell>
          <cell r="C65">
            <v>13.07</v>
          </cell>
          <cell r="D65">
            <v>13.91</v>
          </cell>
          <cell r="E65">
            <v>10.26</v>
          </cell>
          <cell r="F65">
            <v>13.76</v>
          </cell>
          <cell r="G65">
            <v>18.02</v>
          </cell>
          <cell r="H65">
            <v>20.61</v>
          </cell>
          <cell r="I65">
            <v>25.39</v>
          </cell>
          <cell r="J65">
            <v>21.02</v>
          </cell>
          <cell r="K65">
            <v>16.36</v>
          </cell>
          <cell r="L65">
            <v>18.05</v>
          </cell>
          <cell r="M65">
            <v>16.75</v>
          </cell>
          <cell r="N65">
            <v>15.45</v>
          </cell>
          <cell r="O65">
            <v>12.8</v>
          </cell>
          <cell r="P65">
            <v>15.93</v>
          </cell>
        </row>
        <row r="66">
          <cell r="A66" t="str">
            <v>หนองคาย</v>
          </cell>
          <cell r="B66">
            <v>7.46</v>
          </cell>
          <cell r="C66">
            <v>12.78</v>
          </cell>
          <cell r="D66">
            <v>10.4</v>
          </cell>
          <cell r="E66">
            <v>8.18</v>
          </cell>
          <cell r="F66">
            <v>10.88</v>
          </cell>
          <cell r="G66">
            <v>14.23</v>
          </cell>
          <cell r="H66">
            <v>14.85</v>
          </cell>
          <cell r="I66">
            <v>9.49</v>
          </cell>
          <cell r="J66">
            <v>12.67</v>
          </cell>
          <cell r="K66">
            <v>19.06</v>
          </cell>
          <cell r="L66">
            <v>16.32</v>
          </cell>
          <cell r="M66">
            <v>17.08</v>
          </cell>
          <cell r="N66">
            <v>14.02</v>
          </cell>
          <cell r="O66">
            <v>13.93</v>
          </cell>
          <cell r="P66">
            <v>10.34</v>
          </cell>
        </row>
        <row r="67">
          <cell r="A67" t="str">
            <v>หนองบัวลำภู</v>
          </cell>
          <cell r="B67">
            <v>14.25</v>
          </cell>
          <cell r="C67">
            <v>17.8</v>
          </cell>
          <cell r="D67">
            <v>15.98</v>
          </cell>
          <cell r="E67">
            <v>16.51</v>
          </cell>
          <cell r="F67">
            <v>15.25</v>
          </cell>
          <cell r="G67">
            <v>16.6</v>
          </cell>
          <cell r="H67">
            <v>15.57</v>
          </cell>
          <cell r="I67">
            <v>15.1</v>
          </cell>
          <cell r="J67">
            <v>11.88</v>
          </cell>
          <cell r="K67">
            <v>12.86</v>
          </cell>
          <cell r="L67">
            <v>13.41</v>
          </cell>
          <cell r="M67">
            <v>13.38</v>
          </cell>
          <cell r="N67">
            <v>12.73</v>
          </cell>
          <cell r="O67">
            <v>12.54</v>
          </cell>
          <cell r="P67">
            <v>13.46</v>
          </cell>
        </row>
        <row r="68">
          <cell r="A68" t="str">
            <v>อำนาจเจริญ</v>
          </cell>
          <cell r="B68">
            <v>17.02</v>
          </cell>
          <cell r="C68">
            <v>15.85</v>
          </cell>
          <cell r="D68">
            <v>18.81</v>
          </cell>
          <cell r="E68">
            <v>16.84</v>
          </cell>
          <cell r="F68">
            <v>22.95</v>
          </cell>
          <cell r="G68">
            <v>16.73</v>
          </cell>
          <cell r="H68">
            <v>23.94</v>
          </cell>
          <cell r="I68">
            <v>18.44</v>
          </cell>
          <cell r="J68">
            <v>11.11</v>
          </cell>
          <cell r="K68">
            <v>17.62</v>
          </cell>
          <cell r="L68">
            <v>15.16</v>
          </cell>
          <cell r="M68">
            <v>9.44</v>
          </cell>
          <cell r="N68">
            <v>12.09</v>
          </cell>
          <cell r="O68">
            <v>10.21</v>
          </cell>
          <cell r="P68">
            <v>11.25</v>
          </cell>
        </row>
        <row r="69">
          <cell r="A69" t="str">
            <v>อุดรธานี</v>
          </cell>
          <cell r="B69">
            <v>19.17</v>
          </cell>
          <cell r="C69">
            <v>17.43</v>
          </cell>
          <cell r="D69">
            <v>15.07</v>
          </cell>
          <cell r="E69">
            <v>15.26</v>
          </cell>
          <cell r="F69">
            <v>21.75</v>
          </cell>
          <cell r="G69">
            <v>21.53</v>
          </cell>
          <cell r="H69">
            <v>20.35</v>
          </cell>
          <cell r="I69">
            <v>18.11</v>
          </cell>
          <cell r="J69">
            <v>12.9</v>
          </cell>
          <cell r="K69">
            <v>13.78</v>
          </cell>
          <cell r="L69">
            <v>12.37</v>
          </cell>
          <cell r="M69">
            <v>11.89</v>
          </cell>
          <cell r="N69">
            <v>7.06</v>
          </cell>
          <cell r="O69">
            <v>9.95</v>
          </cell>
          <cell r="P69">
            <v>8.35</v>
          </cell>
        </row>
        <row r="70">
          <cell r="A70" t="str">
            <v>อุตรดิตถ์</v>
          </cell>
          <cell r="B70">
            <v>15.06</v>
          </cell>
          <cell r="C70">
            <v>12.37</v>
          </cell>
          <cell r="D70">
            <v>14.88</v>
          </cell>
          <cell r="E70">
            <v>15.08</v>
          </cell>
          <cell r="F70">
            <v>20</v>
          </cell>
          <cell r="G70">
            <v>21.18</v>
          </cell>
          <cell r="H70">
            <v>22.13</v>
          </cell>
          <cell r="I70">
            <v>20.67</v>
          </cell>
          <cell r="J70">
            <v>21.39</v>
          </cell>
          <cell r="K70">
            <v>19.99</v>
          </cell>
          <cell r="L70">
            <v>18.96</v>
          </cell>
          <cell r="M70">
            <v>22.03</v>
          </cell>
          <cell r="N70">
            <v>11.02</v>
          </cell>
          <cell r="O70">
            <v>17.57</v>
          </cell>
          <cell r="P70">
            <v>16.48</v>
          </cell>
        </row>
        <row r="71">
          <cell r="A71" t="str">
            <v>อุทัยธานี</v>
          </cell>
          <cell r="B71">
            <v>6.94</v>
          </cell>
          <cell r="C71">
            <v>9.64</v>
          </cell>
          <cell r="D71">
            <v>6</v>
          </cell>
          <cell r="E71">
            <v>8.09</v>
          </cell>
          <cell r="F71">
            <v>11.6</v>
          </cell>
          <cell r="G71">
            <v>18.26</v>
          </cell>
          <cell r="H71">
            <v>12.58</v>
          </cell>
          <cell r="I71">
            <v>16.22</v>
          </cell>
          <cell r="J71">
            <v>14.68</v>
          </cell>
          <cell r="K71">
            <v>13.76</v>
          </cell>
          <cell r="L71">
            <v>18.93</v>
          </cell>
          <cell r="M71">
            <v>12.2</v>
          </cell>
          <cell r="N71">
            <v>7.62</v>
          </cell>
          <cell r="O71">
            <v>15.55</v>
          </cell>
          <cell r="P71">
            <v>17.33</v>
          </cell>
        </row>
        <row r="72">
          <cell r="A72" t="str">
            <v>อุบลราชธานี</v>
          </cell>
          <cell r="B72">
            <v>18.01</v>
          </cell>
          <cell r="C72">
            <v>10.68</v>
          </cell>
          <cell r="D72">
            <v>6.85</v>
          </cell>
          <cell r="E72">
            <v>9.16</v>
          </cell>
          <cell r="F72">
            <v>10.26</v>
          </cell>
          <cell r="G72">
            <v>10.08</v>
          </cell>
          <cell r="H72">
            <v>11.4</v>
          </cell>
          <cell r="I72">
            <v>7.21</v>
          </cell>
          <cell r="J72">
            <v>10.04</v>
          </cell>
          <cell r="K72">
            <v>9.24</v>
          </cell>
          <cell r="L72">
            <v>11.03</v>
          </cell>
          <cell r="M72">
            <v>10.09</v>
          </cell>
          <cell r="N72">
            <v>7.06</v>
          </cell>
          <cell r="O72">
            <v>5.01</v>
          </cell>
          <cell r="P72">
            <v>5.36</v>
          </cell>
        </row>
        <row r="73">
          <cell r="A73" t="str">
            <v>อ่างทอง</v>
          </cell>
          <cell r="B73">
            <v>23.4</v>
          </cell>
          <cell r="C73">
            <v>58.37</v>
          </cell>
          <cell r="D73">
            <v>40.43</v>
          </cell>
          <cell r="E73">
            <v>27.29</v>
          </cell>
          <cell r="F73">
            <v>34.43</v>
          </cell>
          <cell r="G73">
            <v>66.71</v>
          </cell>
          <cell r="H73">
            <v>31.81</v>
          </cell>
          <cell r="I73">
            <v>34.89</v>
          </cell>
          <cell r="J73">
            <v>24.3</v>
          </cell>
          <cell r="K73">
            <v>24.26</v>
          </cell>
          <cell r="L73">
            <v>28.44</v>
          </cell>
          <cell r="M73">
            <v>21.77</v>
          </cell>
          <cell r="N73">
            <v>11.93</v>
          </cell>
          <cell r="O73">
            <v>12.67</v>
          </cell>
          <cell r="P73">
            <v>18.32</v>
          </cell>
        </row>
        <row r="74">
          <cell r="A74" t="str">
            <v>เชียงราย</v>
          </cell>
          <cell r="B74">
            <v>19.31</v>
          </cell>
          <cell r="C74">
            <v>16.99</v>
          </cell>
          <cell r="D74">
            <v>14.21</v>
          </cell>
          <cell r="E74">
            <v>14.33</v>
          </cell>
          <cell r="F74">
            <v>18.36</v>
          </cell>
          <cell r="G74">
            <v>23.13</v>
          </cell>
          <cell r="H74">
            <v>23.22</v>
          </cell>
          <cell r="I74">
            <v>16.24</v>
          </cell>
          <cell r="J74">
            <v>15.5</v>
          </cell>
          <cell r="K74">
            <v>18.86</v>
          </cell>
          <cell r="L74">
            <v>16.13</v>
          </cell>
          <cell r="M74">
            <v>17.41</v>
          </cell>
          <cell r="N74">
            <v>9.43</v>
          </cell>
          <cell r="O74">
            <v>14.85</v>
          </cell>
          <cell r="P74">
            <v>14.16</v>
          </cell>
        </row>
        <row r="75">
          <cell r="A75" t="str">
            <v>เชียงใหม่</v>
          </cell>
          <cell r="B75">
            <v>8.79</v>
          </cell>
          <cell r="C75">
            <v>16.95</v>
          </cell>
          <cell r="D75">
            <v>14.4</v>
          </cell>
          <cell r="E75">
            <v>17.49</v>
          </cell>
          <cell r="F75">
            <v>24.88</v>
          </cell>
          <cell r="G75">
            <v>31.19</v>
          </cell>
          <cell r="H75">
            <v>26.74</v>
          </cell>
          <cell r="I75">
            <v>22.73</v>
          </cell>
          <cell r="J75">
            <v>17.25</v>
          </cell>
          <cell r="K75">
            <v>19.89</v>
          </cell>
          <cell r="L75">
            <v>19.16</v>
          </cell>
          <cell r="M75">
            <v>21.19</v>
          </cell>
          <cell r="N75">
            <v>15.18</v>
          </cell>
          <cell r="O75">
            <v>13.79</v>
          </cell>
          <cell r="P75">
            <v>17.15</v>
          </cell>
        </row>
        <row r="76">
          <cell r="A76" t="str">
            <v>เพชรบุรี</v>
          </cell>
          <cell r="B76">
            <v>13.36</v>
          </cell>
          <cell r="C76">
            <v>21.7</v>
          </cell>
          <cell r="D76">
            <v>27.14</v>
          </cell>
          <cell r="E76">
            <v>32.24</v>
          </cell>
          <cell r="F76">
            <v>44.65</v>
          </cell>
          <cell r="G76">
            <v>46.35</v>
          </cell>
          <cell r="H76">
            <v>39.02</v>
          </cell>
          <cell r="I76">
            <v>38.55</v>
          </cell>
          <cell r="J76">
            <v>40.51</v>
          </cell>
          <cell r="K76">
            <v>25.87</v>
          </cell>
          <cell r="L76">
            <v>25.93</v>
          </cell>
          <cell r="M76">
            <v>30.57</v>
          </cell>
          <cell r="N76">
            <v>29.31</v>
          </cell>
          <cell r="O76">
            <v>16.52</v>
          </cell>
          <cell r="P76">
            <v>23.89</v>
          </cell>
        </row>
        <row r="77">
          <cell r="A77" t="str">
            <v>เพชรบูรณ์</v>
          </cell>
          <cell r="B77">
            <v>23.82</v>
          </cell>
          <cell r="C77">
            <v>20.85</v>
          </cell>
          <cell r="D77">
            <v>18.14</v>
          </cell>
          <cell r="E77">
            <v>20.26</v>
          </cell>
          <cell r="F77">
            <v>23.54</v>
          </cell>
          <cell r="G77">
            <v>26.04</v>
          </cell>
          <cell r="H77">
            <v>24.47</v>
          </cell>
          <cell r="I77">
            <v>24.14</v>
          </cell>
          <cell r="J77">
            <v>20.15</v>
          </cell>
          <cell r="K77">
            <v>18.45</v>
          </cell>
          <cell r="L77">
            <v>19.37</v>
          </cell>
          <cell r="M77">
            <v>24.62</v>
          </cell>
          <cell r="N77">
            <v>17.27</v>
          </cell>
          <cell r="O77">
            <v>22.2</v>
          </cell>
          <cell r="P77">
            <v>18.42</v>
          </cell>
        </row>
        <row r="78">
          <cell r="A78" t="str">
            <v>เลย</v>
          </cell>
          <cell r="B78">
            <v>17.3</v>
          </cell>
          <cell r="C78">
            <v>16.57</v>
          </cell>
          <cell r="D78">
            <v>16.31</v>
          </cell>
          <cell r="E78">
            <v>22.3</v>
          </cell>
          <cell r="F78">
            <v>19.98</v>
          </cell>
          <cell r="G78">
            <v>23.07</v>
          </cell>
          <cell r="H78">
            <v>23.42</v>
          </cell>
          <cell r="I78">
            <v>22.04</v>
          </cell>
          <cell r="J78">
            <v>21.03</v>
          </cell>
          <cell r="K78">
            <v>21.93</v>
          </cell>
          <cell r="L78">
            <v>22.48</v>
          </cell>
          <cell r="M78">
            <v>25.29</v>
          </cell>
          <cell r="N78">
            <v>21.47</v>
          </cell>
          <cell r="O78">
            <v>11.2</v>
          </cell>
          <cell r="P78">
            <v>17.94</v>
          </cell>
        </row>
        <row r="79">
          <cell r="A79" t="str">
            <v>แพร่</v>
          </cell>
          <cell r="B79">
            <v>23.6</v>
          </cell>
          <cell r="C79">
            <v>18.47</v>
          </cell>
          <cell r="D79">
            <v>25.94</v>
          </cell>
          <cell r="E79">
            <v>17.88</v>
          </cell>
          <cell r="F79">
            <v>23.29</v>
          </cell>
          <cell r="G79">
            <v>26.75</v>
          </cell>
          <cell r="H79">
            <v>22.39</v>
          </cell>
          <cell r="I79">
            <v>17.18</v>
          </cell>
          <cell r="J79">
            <v>18.36</v>
          </cell>
          <cell r="K79">
            <v>15.03</v>
          </cell>
          <cell r="L79">
            <v>11.44</v>
          </cell>
          <cell r="M79">
            <v>13.42</v>
          </cell>
          <cell r="N79">
            <v>10.2</v>
          </cell>
          <cell r="O79">
            <v>16.78</v>
          </cell>
          <cell r="P79">
            <v>20.76</v>
          </cell>
        </row>
        <row r="80">
          <cell r="A80" t="str">
            <v>แม่ฮ่องสอน</v>
          </cell>
          <cell r="B80">
            <v>6.01</v>
          </cell>
          <cell r="C80">
            <v>8.17</v>
          </cell>
          <cell r="D80">
            <v>8.11</v>
          </cell>
          <cell r="E80">
            <v>19.83</v>
          </cell>
          <cell r="F80">
            <v>17.08</v>
          </cell>
          <cell r="G80">
            <v>6.3</v>
          </cell>
          <cell r="H80">
            <v>7.8</v>
          </cell>
          <cell r="I80">
            <v>5.91</v>
          </cell>
          <cell r="J80">
            <v>6.66</v>
          </cell>
          <cell r="K80">
            <v>10.99</v>
          </cell>
          <cell r="L80">
            <v>9.89</v>
          </cell>
          <cell r="M80">
            <v>13.64</v>
          </cell>
          <cell r="N80">
            <v>5.77</v>
          </cell>
          <cell r="O80">
            <v>6.15</v>
          </cell>
          <cell r="P80">
            <v>6.96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13" sqref="B13:D13"/>
    </sheetView>
  </sheetViews>
  <sheetFormatPr defaultColWidth="8.8515625" defaultRowHeight="15"/>
  <sheetData>
    <row r="1" ht="24.75">
      <c r="A1" s="4" t="s">
        <v>102</v>
      </c>
    </row>
    <row r="3" spans="1:4" ht="18">
      <c r="A3" s="5" t="s">
        <v>80</v>
      </c>
      <c r="B3" s="6" t="s">
        <v>77</v>
      </c>
      <c r="C3" s="5" t="s">
        <v>78</v>
      </c>
      <c r="D3" s="5" t="s">
        <v>79</v>
      </c>
    </row>
    <row r="4" spans="1:4" ht="18">
      <c r="A4" s="6">
        <v>2546</v>
      </c>
      <c r="B4" s="7">
        <v>46.6</v>
      </c>
      <c r="C4" s="7">
        <v>3</v>
      </c>
      <c r="D4" s="7">
        <v>22.8</v>
      </c>
    </row>
    <row r="5" spans="1:4" ht="18">
      <c r="A5" s="6">
        <v>2547</v>
      </c>
      <c r="B5" s="7">
        <v>43.7</v>
      </c>
      <c r="C5" s="7">
        <v>2.6</v>
      </c>
      <c r="D5" s="7">
        <v>23</v>
      </c>
    </row>
    <row r="6" spans="1:4" ht="18">
      <c r="A6" s="6">
        <v>2549</v>
      </c>
      <c r="B6" s="7">
        <v>42.2</v>
      </c>
      <c r="C6" s="7">
        <v>2.8</v>
      </c>
      <c r="D6" s="7">
        <v>21.9</v>
      </c>
    </row>
    <row r="7" spans="1:4" ht="18">
      <c r="A7" s="6">
        <v>2550</v>
      </c>
      <c r="B7" s="7">
        <v>41.7</v>
      </c>
      <c r="C7" s="7">
        <v>1.9</v>
      </c>
      <c r="D7" s="7">
        <v>21.2</v>
      </c>
    </row>
    <row r="8" spans="1:4" ht="18">
      <c r="A8" s="6">
        <v>2552</v>
      </c>
      <c r="B8" s="7">
        <v>40.5</v>
      </c>
      <c r="C8" s="7">
        <v>2</v>
      </c>
      <c r="D8" s="7">
        <v>20.7</v>
      </c>
    </row>
    <row r="9" spans="1:4" ht="18">
      <c r="A9" s="6">
        <v>2554</v>
      </c>
      <c r="B9" s="7">
        <v>41.7</v>
      </c>
      <c r="C9" s="7">
        <v>2.1</v>
      </c>
      <c r="D9" s="7">
        <v>21.4</v>
      </c>
    </row>
    <row r="10" spans="1:4" ht="18">
      <c r="A10" s="23">
        <v>2556</v>
      </c>
      <c r="B10" s="24">
        <v>39</v>
      </c>
      <c r="C10" s="25">
        <v>2.1</v>
      </c>
      <c r="D10" s="25">
        <v>19.9</v>
      </c>
    </row>
    <row r="11" spans="1:4" ht="18">
      <c r="A11" s="6">
        <v>2557</v>
      </c>
      <c r="B11" s="7">
        <v>40.5</v>
      </c>
      <c r="C11" s="7">
        <v>2.2</v>
      </c>
      <c r="D11" s="7">
        <v>20.7</v>
      </c>
    </row>
    <row r="12" spans="1:4" ht="18">
      <c r="A12" s="23">
        <v>2558</v>
      </c>
      <c r="B12" s="24">
        <v>39.3</v>
      </c>
      <c r="C12" s="25">
        <v>1.8</v>
      </c>
      <c r="D12" s="25">
        <v>19.9</v>
      </c>
    </row>
    <row r="13" spans="1:4" ht="18">
      <c r="A13" s="6">
        <v>2560</v>
      </c>
      <c r="B13" s="7">
        <v>37.7</v>
      </c>
      <c r="C13" s="7">
        <v>1.7</v>
      </c>
      <c r="D13" s="7">
        <v>19.1</v>
      </c>
    </row>
    <row r="16" ht="13.5">
      <c r="A16" s="3" t="s">
        <v>107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4">
      <selection activeCell="B22" sqref="B22:G22"/>
    </sheetView>
  </sheetViews>
  <sheetFormatPr defaultColWidth="8.8515625" defaultRowHeight="15"/>
  <cols>
    <col min="1" max="1" width="8.8515625" style="0" customWidth="1"/>
    <col min="2" max="11" width="9.7109375" style="0" customWidth="1"/>
  </cols>
  <sheetData>
    <row r="1" ht="24.75">
      <c r="A1" s="4" t="s">
        <v>103</v>
      </c>
    </row>
    <row r="3" spans="1:12" ht="18" customHeight="1">
      <c r="A3" s="5" t="s">
        <v>80</v>
      </c>
      <c r="B3" s="8" t="s">
        <v>81</v>
      </c>
      <c r="C3" s="8" t="s">
        <v>82</v>
      </c>
      <c r="D3" s="8" t="s">
        <v>83</v>
      </c>
      <c r="E3" s="8" t="s">
        <v>84</v>
      </c>
      <c r="F3" s="8" t="s">
        <v>85</v>
      </c>
      <c r="G3" s="8" t="s">
        <v>86</v>
      </c>
      <c r="H3" s="8" t="s">
        <v>87</v>
      </c>
      <c r="I3" s="8" t="s">
        <v>88</v>
      </c>
      <c r="J3" s="8" t="s">
        <v>89</v>
      </c>
      <c r="K3" s="9" t="s">
        <v>90</v>
      </c>
      <c r="L3" s="9" t="s">
        <v>91</v>
      </c>
    </row>
    <row r="4" spans="1:12" ht="18">
      <c r="A4" s="6">
        <v>2546</v>
      </c>
      <c r="B4" s="10">
        <v>9.128834348142416</v>
      </c>
      <c r="C4" s="10">
        <v>20.590584865388518</v>
      </c>
      <c r="D4" s="10">
        <v>23.55061929713961</v>
      </c>
      <c r="E4" s="10">
        <v>25.23648700887723</v>
      </c>
      <c r="F4" s="10">
        <v>25.755788275940088</v>
      </c>
      <c r="G4" s="10">
        <v>24.9339565248083</v>
      </c>
      <c r="H4" s="10">
        <v>27.832953860824166</v>
      </c>
      <c r="I4" s="10">
        <v>25.90952600528605</v>
      </c>
      <c r="J4" s="10">
        <v>24.0584897314376</v>
      </c>
      <c r="K4" s="10">
        <v>21.50891799733691</v>
      </c>
      <c r="L4" s="10">
        <v>22.755807845873267</v>
      </c>
    </row>
    <row r="5" spans="1:12" ht="18">
      <c r="A5" s="6">
        <v>2547</v>
      </c>
      <c r="B5" s="10">
        <v>8.18475382879813</v>
      </c>
      <c r="C5" s="10">
        <v>21.675824992554713</v>
      </c>
      <c r="D5" s="10">
        <v>25.885519749983477</v>
      </c>
      <c r="E5" s="10">
        <v>27.305559085156222</v>
      </c>
      <c r="F5" s="10">
        <v>25.9201010439011</v>
      </c>
      <c r="G5" s="10">
        <v>26.54310051941871</v>
      </c>
      <c r="H5" s="10">
        <v>27.6427305624952</v>
      </c>
      <c r="I5" s="10">
        <v>23.76690394938145</v>
      </c>
      <c r="J5" s="10">
        <v>26.122061330484485</v>
      </c>
      <c r="K5" s="10">
        <v>20.567042227479536</v>
      </c>
      <c r="L5" s="10">
        <v>22.966308120074626</v>
      </c>
    </row>
    <row r="6" spans="1:12" ht="18">
      <c r="A6" s="6">
        <v>2549</v>
      </c>
      <c r="B6" s="10">
        <v>8.02917341730054</v>
      </c>
      <c r="C6" s="10">
        <v>20.0368602484729</v>
      </c>
      <c r="D6" s="10">
        <v>22.466187785216572</v>
      </c>
      <c r="E6" s="10">
        <v>24.423639602415783</v>
      </c>
      <c r="F6" s="10">
        <v>24.929176775746548</v>
      </c>
      <c r="G6" s="10">
        <v>26.382151828541588</v>
      </c>
      <c r="H6" s="10">
        <v>26.846875162379014</v>
      </c>
      <c r="I6" s="10">
        <v>25.92044274899022</v>
      </c>
      <c r="J6" s="10">
        <v>23.940589753224202</v>
      </c>
      <c r="K6" s="10">
        <v>19.211575939362955</v>
      </c>
      <c r="L6" s="10">
        <v>21.911615543665377</v>
      </c>
    </row>
    <row r="7" spans="1:12" ht="18">
      <c r="A7" s="6">
        <v>2550</v>
      </c>
      <c r="B7" s="10">
        <v>8.780891147170662</v>
      </c>
      <c r="C7" s="10">
        <v>21.654882703839075</v>
      </c>
      <c r="D7" s="10">
        <v>22.02410743295008</v>
      </c>
      <c r="E7" s="10">
        <v>23.040230282487293</v>
      </c>
      <c r="F7" s="10">
        <v>23.943714007053767</v>
      </c>
      <c r="G7" s="10">
        <v>25.128574575881235</v>
      </c>
      <c r="H7" s="10">
        <v>24.700841338593243</v>
      </c>
      <c r="I7" s="10">
        <v>24.066611351814828</v>
      </c>
      <c r="J7" s="10">
        <v>22.913306246792512</v>
      </c>
      <c r="K7" s="10">
        <v>18.33325554463067</v>
      </c>
      <c r="L7" s="10">
        <v>21.22029287401092</v>
      </c>
    </row>
    <row r="8" spans="1:12" ht="18">
      <c r="A8" s="6">
        <v>2554</v>
      </c>
      <c r="B8" s="10">
        <v>10.774198143168958</v>
      </c>
      <c r="C8" s="10">
        <v>22.377054656391635</v>
      </c>
      <c r="D8" s="10">
        <v>24.07548013897813</v>
      </c>
      <c r="E8" s="10">
        <v>25.248298543486204</v>
      </c>
      <c r="F8" s="10">
        <v>24.29984323493907</v>
      </c>
      <c r="G8" s="10">
        <v>24.063769079945022</v>
      </c>
      <c r="H8" s="10">
        <v>23.142262847387197</v>
      </c>
      <c r="I8" s="10">
        <v>23.857714433158566</v>
      </c>
      <c r="J8" s="10">
        <v>22.40731567130376</v>
      </c>
      <c r="K8" s="10">
        <v>16.2886563819836</v>
      </c>
      <c r="L8" s="10">
        <v>21.358832816862694</v>
      </c>
    </row>
    <row r="11" spans="1:12" ht="18">
      <c r="A11" s="33" t="s">
        <v>80</v>
      </c>
      <c r="B11" s="34" t="s">
        <v>108</v>
      </c>
      <c r="C11" s="34" t="s">
        <v>109</v>
      </c>
      <c r="D11" s="34" t="s">
        <v>110</v>
      </c>
      <c r="E11" s="34" t="s">
        <v>111</v>
      </c>
      <c r="F11" s="35" t="s">
        <v>90</v>
      </c>
      <c r="G11" s="36" t="s">
        <v>91</v>
      </c>
      <c r="H11" s="28"/>
      <c r="I11" s="28"/>
      <c r="J11" s="28"/>
      <c r="K11" s="29"/>
      <c r="L11" s="29"/>
    </row>
    <row r="12" spans="1:12" ht="18">
      <c r="A12" s="37">
        <v>2534</v>
      </c>
      <c r="B12" s="38">
        <v>12.04</v>
      </c>
      <c r="C12" s="38">
        <v>29.93</v>
      </c>
      <c r="D12" s="38">
        <v>36.28</v>
      </c>
      <c r="E12" s="38">
        <v>38.14</v>
      </c>
      <c r="F12" s="38">
        <v>32.93</v>
      </c>
      <c r="G12" s="38">
        <v>32</v>
      </c>
      <c r="H12" s="30"/>
      <c r="I12" s="30"/>
      <c r="J12" s="30"/>
      <c r="K12" s="30"/>
      <c r="L12" s="30"/>
    </row>
    <row r="13" spans="1:12" ht="18">
      <c r="A13" s="37">
        <v>2539</v>
      </c>
      <c r="B13" s="38">
        <v>8.87</v>
      </c>
      <c r="C13" s="38">
        <v>28.11</v>
      </c>
      <c r="D13" s="38">
        <v>32.31</v>
      </c>
      <c r="E13" s="38">
        <v>33.29</v>
      </c>
      <c r="F13" s="38">
        <v>27.66</v>
      </c>
      <c r="G13" s="38">
        <v>28.81</v>
      </c>
      <c r="H13" s="30"/>
      <c r="I13" s="30"/>
      <c r="J13" s="30"/>
      <c r="K13" s="30"/>
      <c r="L13" s="30"/>
    </row>
    <row r="14" spans="1:12" ht="18">
      <c r="A14" s="37">
        <v>2544</v>
      </c>
      <c r="B14" s="38">
        <v>6.44</v>
      </c>
      <c r="C14" s="38">
        <v>22.6</v>
      </c>
      <c r="D14" s="38">
        <v>29.44</v>
      </c>
      <c r="E14" s="38">
        <v>29.58</v>
      </c>
      <c r="F14" s="38">
        <v>23.57</v>
      </c>
      <c r="G14" s="38">
        <v>25.47</v>
      </c>
      <c r="H14" s="30"/>
      <c r="I14" s="30"/>
      <c r="J14" s="30"/>
      <c r="K14" s="30"/>
      <c r="L14" s="30"/>
    </row>
    <row r="15" spans="1:12" ht="18">
      <c r="A15" s="37">
        <v>2547</v>
      </c>
      <c r="B15" s="38">
        <v>6.58</v>
      </c>
      <c r="C15" s="38">
        <v>20.92</v>
      </c>
      <c r="D15" s="38">
        <v>26.39</v>
      </c>
      <c r="E15" s="38">
        <v>26.09</v>
      </c>
      <c r="F15" s="38">
        <v>20.57</v>
      </c>
      <c r="G15" s="38">
        <v>22.98</v>
      </c>
      <c r="H15" s="30"/>
      <c r="I15" s="30"/>
      <c r="J15" s="30"/>
      <c r="K15" s="30"/>
      <c r="L15" s="30"/>
    </row>
    <row r="16" spans="1:12" ht="18">
      <c r="A16" s="37">
        <v>2550</v>
      </c>
      <c r="B16" s="38">
        <v>7.25</v>
      </c>
      <c r="C16" s="38">
        <v>21.27</v>
      </c>
      <c r="D16" s="38">
        <v>23.14</v>
      </c>
      <c r="E16" s="38">
        <v>24.34</v>
      </c>
      <c r="F16" s="38">
        <v>18.33</v>
      </c>
      <c r="G16" s="38">
        <v>21.22</v>
      </c>
      <c r="H16" s="30"/>
      <c r="I16" s="30"/>
      <c r="J16" s="30"/>
      <c r="K16" s="30"/>
      <c r="L16" s="30"/>
    </row>
    <row r="17" spans="1:7" ht="18">
      <c r="A17" s="37">
        <v>2552</v>
      </c>
      <c r="B17" s="38">
        <v>7.62</v>
      </c>
      <c r="C17" s="38">
        <v>22.19</v>
      </c>
      <c r="D17" s="38">
        <v>23.05</v>
      </c>
      <c r="E17" s="38">
        <v>23.04</v>
      </c>
      <c r="F17" s="38">
        <v>16.69</v>
      </c>
      <c r="G17" s="38">
        <v>20.7</v>
      </c>
    </row>
    <row r="18" spans="1:7" ht="18">
      <c r="A18" s="37">
        <v>2554</v>
      </c>
      <c r="B18" s="38">
        <v>9.21</v>
      </c>
      <c r="C18" s="38">
        <v>22.07</v>
      </c>
      <c r="D18" s="38">
        <v>24.46</v>
      </c>
      <c r="E18" s="38">
        <v>23.44</v>
      </c>
      <c r="F18" s="38">
        <v>16.29</v>
      </c>
      <c r="G18" s="38">
        <v>21.36</v>
      </c>
    </row>
    <row r="19" spans="1:7" ht="18">
      <c r="A19" s="37">
        <v>2556</v>
      </c>
      <c r="B19" s="38">
        <v>8.43</v>
      </c>
      <c r="C19" s="38">
        <v>19.85</v>
      </c>
      <c r="D19" s="38">
        <v>24.55</v>
      </c>
      <c r="E19" s="38">
        <v>21.18</v>
      </c>
      <c r="F19" s="38">
        <v>14.25</v>
      </c>
      <c r="G19" s="38">
        <v>19.94</v>
      </c>
    </row>
    <row r="20" spans="1:7" ht="18">
      <c r="A20" s="37">
        <v>2557</v>
      </c>
      <c r="B20" s="38">
        <v>8.25</v>
      </c>
      <c r="C20" s="38">
        <v>19.82</v>
      </c>
      <c r="D20" s="38">
        <v>24.33</v>
      </c>
      <c r="E20" s="38">
        <v>22.9</v>
      </c>
      <c r="F20" s="38">
        <v>16.63</v>
      </c>
      <c r="G20" s="38">
        <v>20.72</v>
      </c>
    </row>
    <row r="21" spans="1:7" ht="18">
      <c r="A21" s="37">
        <v>2558</v>
      </c>
      <c r="B21" s="38">
        <v>7.92</v>
      </c>
      <c r="C21" s="38">
        <v>20.2</v>
      </c>
      <c r="D21" s="38">
        <v>23.23</v>
      </c>
      <c r="E21" s="38">
        <v>22.53</v>
      </c>
      <c r="F21" s="38">
        <v>13.95</v>
      </c>
      <c r="G21" s="38">
        <v>19.9</v>
      </c>
    </row>
    <row r="22" spans="1:7" ht="18">
      <c r="A22" s="37">
        <v>2560</v>
      </c>
      <c r="B22" s="38">
        <v>7.77</v>
      </c>
      <c r="C22" s="38">
        <v>20.4</v>
      </c>
      <c r="D22" s="38">
        <v>21.8</v>
      </c>
      <c r="E22" s="38">
        <v>21.4</v>
      </c>
      <c r="F22" s="38">
        <v>14.3</v>
      </c>
      <c r="G22" s="38">
        <v>19.1</v>
      </c>
    </row>
    <row r="23" ht="13.5">
      <c r="A23" s="31" t="s">
        <v>112</v>
      </c>
    </row>
    <row r="28" spans="1:5" ht="18">
      <c r="A28" s="5" t="s">
        <v>80</v>
      </c>
      <c r="B28" s="11" t="s">
        <v>100</v>
      </c>
      <c r="C28" s="11" t="s">
        <v>101</v>
      </c>
      <c r="D28" s="5" t="s">
        <v>90</v>
      </c>
      <c r="E28" s="9" t="s">
        <v>91</v>
      </c>
    </row>
    <row r="29" spans="1:5" ht="18">
      <c r="A29" s="6">
        <v>2546</v>
      </c>
      <c r="B29" s="12">
        <v>15.2</v>
      </c>
      <c r="C29" s="12">
        <v>25.3</v>
      </c>
      <c r="D29" s="13">
        <v>21.5</v>
      </c>
      <c r="E29" s="14">
        <v>22.8</v>
      </c>
    </row>
    <row r="30" spans="1:5" ht="18">
      <c r="A30" s="6">
        <v>2547</v>
      </c>
      <c r="B30" s="12">
        <v>15.1</v>
      </c>
      <c r="C30" s="12">
        <v>26.3</v>
      </c>
      <c r="D30" s="13">
        <v>20.6</v>
      </c>
      <c r="E30" s="14">
        <v>23</v>
      </c>
    </row>
    <row r="31" spans="1:5" ht="18">
      <c r="A31" s="6">
        <v>2549</v>
      </c>
      <c r="B31" s="12">
        <v>14.1</v>
      </c>
      <c r="C31" s="12">
        <v>25</v>
      </c>
      <c r="D31" s="13">
        <v>19.2</v>
      </c>
      <c r="E31" s="14">
        <v>21.9</v>
      </c>
    </row>
    <row r="32" spans="1:5" ht="18">
      <c r="A32" s="6">
        <v>2550</v>
      </c>
      <c r="B32" s="12">
        <v>15.2</v>
      </c>
      <c r="C32" s="12">
        <v>23.7</v>
      </c>
      <c r="D32" s="13">
        <v>18.3</v>
      </c>
      <c r="E32" s="14">
        <v>21.2</v>
      </c>
    </row>
    <row r="33" spans="1:5" ht="18">
      <c r="A33" s="6">
        <v>2552</v>
      </c>
      <c r="B33" s="13">
        <v>15.909120022919076</v>
      </c>
      <c r="C33" s="13">
        <v>23.040836001146335</v>
      </c>
      <c r="D33" s="13">
        <v>16.68993448004246</v>
      </c>
      <c r="E33" s="13">
        <v>20.7</v>
      </c>
    </row>
    <row r="34" spans="1:5" ht="18">
      <c r="A34" s="6">
        <v>2554</v>
      </c>
      <c r="B34" s="13">
        <v>16.6</v>
      </c>
      <c r="C34" s="13">
        <v>23.9</v>
      </c>
      <c r="D34" s="13">
        <v>16.3</v>
      </c>
      <c r="E34" s="13">
        <v>21.4</v>
      </c>
    </row>
    <row r="35" spans="1:5" ht="18">
      <c r="A35" s="23">
        <v>2556</v>
      </c>
      <c r="B35" s="32">
        <v>15.065720248454326</v>
      </c>
      <c r="C35" s="32">
        <v>22.79346466219182</v>
      </c>
      <c r="D35" s="32">
        <v>14.25017545190565</v>
      </c>
      <c r="E35" s="32">
        <v>19.9</v>
      </c>
    </row>
    <row r="36" spans="1:5" ht="18">
      <c r="A36" s="23">
        <v>2557</v>
      </c>
      <c r="B36" s="32">
        <v>14.7</v>
      </c>
      <c r="C36" s="32">
        <v>23.5</v>
      </c>
      <c r="D36" s="32">
        <v>16.6</v>
      </c>
      <c r="E36" s="32">
        <v>20.7</v>
      </c>
    </row>
    <row r="37" spans="1:5" ht="18">
      <c r="A37" s="23">
        <v>2558</v>
      </c>
      <c r="B37" s="32">
        <v>15.2</v>
      </c>
      <c r="C37" s="32">
        <v>22.9</v>
      </c>
      <c r="D37" s="32">
        <v>14</v>
      </c>
      <c r="E37" s="32">
        <v>19.9</v>
      </c>
    </row>
    <row r="39" ht="13.5">
      <c r="A39" s="3" t="s">
        <v>107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4" sqref="H4:H8"/>
    </sheetView>
  </sheetViews>
  <sheetFormatPr defaultColWidth="8.8515625" defaultRowHeight="15"/>
  <sheetData>
    <row r="1" ht="24.75">
      <c r="A1" s="4" t="s">
        <v>104</v>
      </c>
    </row>
    <row r="3" spans="1:8" ht="18">
      <c r="A3" s="15" t="s">
        <v>97</v>
      </c>
      <c r="B3" s="6">
        <v>2550</v>
      </c>
      <c r="C3" s="6">
        <v>2552</v>
      </c>
      <c r="D3" s="6">
        <v>2554</v>
      </c>
      <c r="E3" s="26">
        <v>2556</v>
      </c>
      <c r="F3" s="26">
        <v>2557</v>
      </c>
      <c r="G3" s="26">
        <v>2558</v>
      </c>
      <c r="H3" s="26">
        <v>2560</v>
      </c>
    </row>
    <row r="4" spans="1:8" ht="18">
      <c r="A4" s="15" t="s">
        <v>92</v>
      </c>
      <c r="B4" s="16">
        <v>18.853043827994863</v>
      </c>
      <c r="C4" s="16">
        <v>18.95782774569068</v>
      </c>
      <c r="D4" s="16">
        <v>19.2</v>
      </c>
      <c r="E4" s="27">
        <v>18.11116713683759</v>
      </c>
      <c r="F4" s="27">
        <v>18.9</v>
      </c>
      <c r="G4" s="27">
        <v>18.2</v>
      </c>
      <c r="H4" s="27">
        <v>17.6</v>
      </c>
    </row>
    <row r="5" spans="1:8" ht="18">
      <c r="A5" s="15" t="s">
        <v>93</v>
      </c>
      <c r="B5" s="16">
        <v>23.787872318244762</v>
      </c>
      <c r="C5" s="16">
        <v>23.786286944738674</v>
      </c>
      <c r="D5" s="16">
        <v>23.5</v>
      </c>
      <c r="E5" s="27">
        <v>22.75644928347998</v>
      </c>
      <c r="F5" s="27">
        <v>21.9</v>
      </c>
      <c r="G5" s="27">
        <v>22.2</v>
      </c>
      <c r="H5" s="27">
        <v>21.1</v>
      </c>
    </row>
    <row r="6" spans="1:8" ht="18">
      <c r="A6" s="15" t="s">
        <v>94</v>
      </c>
      <c r="B6" s="16">
        <v>22.21649103829495</v>
      </c>
      <c r="C6" s="16">
        <v>19.83046877200784</v>
      </c>
      <c r="D6" s="16">
        <v>20.5</v>
      </c>
      <c r="E6" s="27">
        <v>19.95682422491555</v>
      </c>
      <c r="F6" s="27">
        <v>20.4</v>
      </c>
      <c r="G6" s="27">
        <v>18.6</v>
      </c>
      <c r="H6" s="27">
        <v>17.1</v>
      </c>
    </row>
    <row r="7" spans="1:8" ht="18">
      <c r="A7" s="15" t="s">
        <v>95</v>
      </c>
      <c r="B7" s="16">
        <v>25.017555629166566</v>
      </c>
      <c r="C7" s="16">
        <v>24.24284740550101</v>
      </c>
      <c r="D7" s="16">
        <v>25.6</v>
      </c>
      <c r="E7" s="27">
        <v>24.647934100125482</v>
      </c>
      <c r="F7" s="27">
        <v>27.1</v>
      </c>
      <c r="G7" s="27">
        <v>24.8</v>
      </c>
      <c r="H7" s="27">
        <v>24.5</v>
      </c>
    </row>
    <row r="8" spans="1:8" ht="18">
      <c r="A8" s="15" t="s">
        <v>96</v>
      </c>
      <c r="B8" s="16">
        <v>13.090113625819736</v>
      </c>
      <c r="C8" s="16">
        <v>12.030008749058123</v>
      </c>
      <c r="D8" s="16">
        <v>15.4</v>
      </c>
      <c r="E8" s="27">
        <v>13.756166327185554</v>
      </c>
      <c r="F8" s="27">
        <v>16.6</v>
      </c>
      <c r="G8" s="27">
        <v>15.6</v>
      </c>
      <c r="H8" s="27">
        <v>15.4</v>
      </c>
    </row>
    <row r="12" ht="13.5">
      <c r="A12" s="3" t="s">
        <v>107</v>
      </c>
    </row>
  </sheetData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K4" sqref="K4:K5"/>
    </sheetView>
  </sheetViews>
  <sheetFormatPr defaultColWidth="8.8515625" defaultRowHeight="15"/>
  <cols>
    <col min="1" max="1" width="14.421875" style="0" customWidth="1"/>
  </cols>
  <sheetData>
    <row r="1" ht="24.75">
      <c r="A1" s="4" t="s">
        <v>105</v>
      </c>
    </row>
    <row r="3" spans="1:11" ht="18">
      <c r="A3" s="15"/>
      <c r="B3" s="6">
        <v>2546</v>
      </c>
      <c r="C3" s="6">
        <v>2547</v>
      </c>
      <c r="D3" s="6">
        <v>2549</v>
      </c>
      <c r="E3" s="6">
        <v>2550</v>
      </c>
      <c r="F3" s="6">
        <v>2552</v>
      </c>
      <c r="G3" s="6">
        <v>2554</v>
      </c>
      <c r="H3" s="26">
        <v>2556</v>
      </c>
      <c r="I3" s="6">
        <v>2557</v>
      </c>
      <c r="J3" s="26">
        <v>2558</v>
      </c>
      <c r="K3" s="6">
        <v>2560</v>
      </c>
    </row>
    <row r="4" spans="1:11" ht="18">
      <c r="A4" s="15" t="s">
        <v>98</v>
      </c>
      <c r="B4" s="16">
        <v>18.056804974986633</v>
      </c>
      <c r="C4" s="16">
        <v>18.00085473354032</v>
      </c>
      <c r="D4" s="16">
        <v>17.207443561198104</v>
      </c>
      <c r="E4" s="16">
        <v>16.376556161142055</v>
      </c>
      <c r="F4" s="16">
        <v>16.051205484299615</v>
      </c>
      <c r="G4" s="16">
        <v>17.3</v>
      </c>
      <c r="H4" s="27">
        <v>16.25888221739443</v>
      </c>
      <c r="I4" s="16">
        <v>18</v>
      </c>
      <c r="J4" s="27">
        <v>17.2</v>
      </c>
      <c r="K4" s="16">
        <v>17</v>
      </c>
    </row>
    <row r="5" spans="1:11" ht="18">
      <c r="A5" s="15" t="s">
        <v>99</v>
      </c>
      <c r="B5" s="16">
        <v>25.087638105779963</v>
      </c>
      <c r="C5" s="16">
        <v>25.50129997184502</v>
      </c>
      <c r="D5" s="16">
        <v>24.031641740322797</v>
      </c>
      <c r="E5" s="16">
        <v>23.42773351647961</v>
      </c>
      <c r="F5" s="16">
        <v>22.796385012582075</v>
      </c>
      <c r="G5" s="16">
        <v>23.5</v>
      </c>
      <c r="H5" s="27">
        <v>22.998877714369574</v>
      </c>
      <c r="I5" s="16">
        <v>23</v>
      </c>
      <c r="J5" s="27">
        <v>22</v>
      </c>
      <c r="K5" s="16">
        <v>20.9</v>
      </c>
    </row>
    <row r="10" ht="13.5">
      <c r="A10" s="3" t="s">
        <v>107</v>
      </c>
    </row>
  </sheetData>
  <sheetProtection/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" sqref="E4:E80"/>
    </sheetView>
  </sheetViews>
  <sheetFormatPr defaultColWidth="9.00390625" defaultRowHeight="15"/>
  <cols>
    <col min="1" max="1" width="18.421875" style="1" customWidth="1"/>
    <col min="2" max="5" width="10.28125" style="1" customWidth="1"/>
    <col min="6" max="7" width="9.00390625" style="1" customWidth="1"/>
    <col min="8" max="8" width="14.7109375" style="1" hidden="1" customWidth="1"/>
    <col min="9" max="22" width="0" style="1" hidden="1" customWidth="1"/>
    <col min="23" max="16384" width="9.00390625" style="1" customWidth="1"/>
  </cols>
  <sheetData>
    <row r="1" ht="24.75">
      <c r="A1" s="4" t="s">
        <v>106</v>
      </c>
    </row>
    <row r="3" spans="1:22" ht="18">
      <c r="A3" s="15"/>
      <c r="B3" s="17">
        <v>2548</v>
      </c>
      <c r="C3" s="17">
        <v>2550</v>
      </c>
      <c r="D3" s="19">
        <v>2554</v>
      </c>
      <c r="E3" s="19">
        <v>2560</v>
      </c>
      <c r="F3" s="21"/>
      <c r="H3" s="1">
        <v>2541</v>
      </c>
      <c r="I3" s="1">
        <v>2542</v>
      </c>
      <c r="J3" s="1">
        <v>2543</v>
      </c>
      <c r="K3" s="1">
        <v>2544</v>
      </c>
      <c r="L3" s="1">
        <v>2545</v>
      </c>
      <c r="M3" s="1">
        <v>2546</v>
      </c>
      <c r="N3" s="1">
        <v>2547</v>
      </c>
      <c r="O3" s="1">
        <v>2548</v>
      </c>
      <c r="P3" s="1">
        <v>2549</v>
      </c>
      <c r="Q3" s="1">
        <v>2550</v>
      </c>
      <c r="R3" s="1">
        <v>2551</v>
      </c>
      <c r="S3" s="1">
        <v>2552</v>
      </c>
      <c r="T3" s="1">
        <v>2553</v>
      </c>
      <c r="U3" s="1">
        <v>2554</v>
      </c>
      <c r="V3" s="1">
        <v>2555</v>
      </c>
    </row>
    <row r="4" spans="1:22" ht="18">
      <c r="A4" s="15" t="s">
        <v>0</v>
      </c>
      <c r="B4" s="18">
        <v>20.76</v>
      </c>
      <c r="C4" s="18">
        <v>13.09</v>
      </c>
      <c r="D4" s="20">
        <v>15.43</v>
      </c>
      <c r="E4" s="20">
        <v>15.41</v>
      </c>
      <c r="F4" s="22"/>
      <c r="H4" s="1">
        <f>VLOOKUP($A4,'[1]ภาพรวมระดับจังหวัด'!$A$3:$P$80,2,0)</f>
        <v>12.96</v>
      </c>
      <c r="I4" s="1">
        <f>VLOOKUP($A4,'[1]ภาพรวมระดับจังหวัด'!$A$3:$P$80,3,0)</f>
        <v>10.49</v>
      </c>
      <c r="J4" s="1">
        <f>VLOOKUP($A4,'[1]ภาพรวมระดับจังหวัด'!$A$3:$P$80,4,0)</f>
        <v>11.85</v>
      </c>
      <c r="K4" s="1">
        <f>VLOOKUP($A4,'[1]ภาพรวมระดับจังหวัด'!$A$3:$P$80,5,0)</f>
        <v>12.14</v>
      </c>
      <c r="L4" s="1">
        <f>VLOOKUP($A4,'[1]ภาพรวมระดับจังหวัด'!$A$3:$P$80,6,0)</f>
        <v>14.63</v>
      </c>
      <c r="M4" s="1">
        <f>VLOOKUP($A4,'[1]ภาพรวมระดับจังหวัด'!$A$3:$P$80,7,0)</f>
        <v>14.25</v>
      </c>
      <c r="N4" s="1">
        <f>VLOOKUP($A4,'[1]ภาพรวมระดับจังหวัด'!$A$3:$P$80,8,0)</f>
        <v>14.47</v>
      </c>
      <c r="O4" s="1">
        <f>VLOOKUP($A4,'[1]ภาพรวมระดับจังหวัด'!$A$3:$P$80,9,0)</f>
        <v>12.09</v>
      </c>
      <c r="P4" s="1">
        <f>VLOOKUP($A4,'[1]ภาพรวมระดับจังหวัด'!$A$3:$P$80,10,0)</f>
        <v>11.46</v>
      </c>
      <c r="Q4" s="1">
        <f>VLOOKUP($A4,'[1]ภาพรวมระดับจังหวัด'!$A$3:$P$80,11,0)</f>
        <v>10.46</v>
      </c>
      <c r="R4" s="1">
        <f>VLOOKUP($A4,'[1]ภาพรวมระดับจังหวัด'!$A$3:$P$80,12,0)</f>
        <v>10.7</v>
      </c>
      <c r="S4" s="1">
        <f>VLOOKUP($A4,'[1]ภาพรวมระดับจังหวัด'!$A$3:$P$80,13,0)</f>
        <v>9.36</v>
      </c>
      <c r="T4" s="1">
        <f>VLOOKUP($A4,'[1]ภาพรวมระดับจังหวัด'!$A$3:$P$80,14,0)</f>
        <v>6.72</v>
      </c>
      <c r="U4" s="1">
        <f>VLOOKUP($A4,'[1]ภาพรวมระดับจังหวัด'!$A$3:$P$80,15,0)</f>
        <v>6.03</v>
      </c>
      <c r="V4" s="1">
        <f>VLOOKUP($A4,'[1]ภาพรวมระดับจังหวัด'!$A$3:$P$80,16,0)</f>
        <v>5.13</v>
      </c>
    </row>
    <row r="5" spans="1:22" ht="18">
      <c r="A5" s="15" t="s">
        <v>1</v>
      </c>
      <c r="B5" s="18">
        <v>20.07</v>
      </c>
      <c r="C5" s="18">
        <v>16.73</v>
      </c>
      <c r="D5" s="20">
        <v>16.97</v>
      </c>
      <c r="E5" s="20">
        <v>14</v>
      </c>
      <c r="F5" s="22"/>
      <c r="H5" s="1">
        <f>VLOOKUP($A5,'[1]ภาพรวมระดับจังหวัด'!$A$3:$P$80,2,0)</f>
        <v>17.13</v>
      </c>
      <c r="I5" s="1">
        <f>VLOOKUP($A5,'[1]ภาพรวมระดับจังหวัด'!$A$3:$P$80,3,0)</f>
        <v>20.26</v>
      </c>
      <c r="J5" s="1">
        <f>VLOOKUP($A5,'[1]ภาพรวมระดับจังหวัด'!$A$3:$P$80,4,0)</f>
        <v>18.68</v>
      </c>
      <c r="K5" s="1">
        <f>VLOOKUP($A5,'[1]ภาพรวมระดับจังหวัด'!$A$3:$P$80,5,0)</f>
        <v>13.05</v>
      </c>
      <c r="L5" s="1">
        <f>VLOOKUP($A5,'[1]ภาพรวมระดับจังหวัด'!$A$3:$P$80,6,0)</f>
        <v>16.54</v>
      </c>
      <c r="M5" s="1">
        <f>VLOOKUP($A5,'[1]ภาพรวมระดับจังหวัด'!$A$3:$P$80,7,0)</f>
        <v>27.06</v>
      </c>
      <c r="N5" s="1">
        <f>VLOOKUP($A5,'[1]ภาพรวมระดับจังหวัด'!$A$3:$P$80,8,0)</f>
        <v>27.06</v>
      </c>
      <c r="O5" s="1">
        <f>VLOOKUP($A5,'[1]ภาพรวมระดับจังหวัด'!$A$3:$P$80,9,0)</f>
        <v>26.36</v>
      </c>
      <c r="P5" s="1">
        <f>VLOOKUP($A5,'[1]ภาพรวมระดับจังหวัด'!$A$3:$P$80,10,0)</f>
        <v>22.93</v>
      </c>
      <c r="Q5" s="1">
        <f>VLOOKUP($A5,'[1]ภาพรวมระดับจังหวัด'!$A$3:$P$80,11,0)</f>
        <v>11.45</v>
      </c>
      <c r="R5" s="1">
        <f>VLOOKUP($A5,'[1]ภาพรวมระดับจังหวัด'!$A$3:$P$80,12,0)</f>
        <v>14.91</v>
      </c>
      <c r="S5" s="1">
        <f>VLOOKUP($A5,'[1]ภาพรวมระดับจังหวัด'!$A$3:$P$80,13,0)</f>
        <v>12.54</v>
      </c>
      <c r="T5" s="1">
        <f>VLOOKUP($A5,'[1]ภาพรวมระดับจังหวัด'!$A$3:$P$80,14,0)</f>
        <v>2.36</v>
      </c>
      <c r="U5" s="1">
        <f>VLOOKUP($A5,'[1]ภาพรวมระดับจังหวัด'!$A$3:$P$80,15,0)</f>
        <v>7.73</v>
      </c>
      <c r="V5" s="1">
        <f>VLOOKUP($A5,'[1]ภาพรวมระดับจังหวัด'!$A$3:$P$80,16,0)</f>
        <v>8.67</v>
      </c>
    </row>
    <row r="6" spans="1:22" ht="18">
      <c r="A6" s="15" t="s">
        <v>2</v>
      </c>
      <c r="B6" s="18">
        <v>11.14</v>
      </c>
      <c r="C6" s="18">
        <v>13.65</v>
      </c>
      <c r="D6" s="20">
        <v>14.57</v>
      </c>
      <c r="E6" s="20">
        <v>21.14</v>
      </c>
      <c r="F6" s="22"/>
      <c r="H6" s="1">
        <f>VLOOKUP($A6,'[1]ภาพรวมระดับจังหวัด'!$A$3:$P$80,2,0)</f>
        <v>11.25</v>
      </c>
      <c r="I6" s="1">
        <f>VLOOKUP($A6,'[1]ภาพรวมระดับจังหวัด'!$A$3:$P$80,3,0)</f>
        <v>15.14</v>
      </c>
      <c r="J6" s="1">
        <f>VLOOKUP($A6,'[1]ภาพรวมระดับจังหวัด'!$A$3:$P$80,4,0)</f>
        <v>14.89</v>
      </c>
      <c r="K6" s="1">
        <f>VLOOKUP($A6,'[1]ภาพรวมระดับจังหวัด'!$A$3:$P$80,5,0)</f>
        <v>12.44</v>
      </c>
      <c r="L6" s="1">
        <f>VLOOKUP($A6,'[1]ภาพรวมระดับจังหวัด'!$A$3:$P$80,6,0)</f>
        <v>13.04</v>
      </c>
      <c r="M6" s="1">
        <f>VLOOKUP($A6,'[1]ภาพรวมระดับจังหวัด'!$A$3:$P$80,7,0)</f>
        <v>13.62</v>
      </c>
      <c r="N6" s="1">
        <f>VLOOKUP($A6,'[1]ภาพรวมระดับจังหวัด'!$A$3:$P$80,8,0)</f>
        <v>13.8</v>
      </c>
      <c r="O6" s="1">
        <f>VLOOKUP($A6,'[1]ภาพรวมระดับจังหวัด'!$A$3:$P$80,9,0)</f>
        <v>15.53</v>
      </c>
      <c r="P6" s="1">
        <f>VLOOKUP($A6,'[1]ภาพรวมระดับจังหวัด'!$A$3:$P$80,10,0)</f>
        <v>12.81</v>
      </c>
      <c r="Q6" s="1">
        <f>VLOOKUP($A6,'[1]ภาพรวมระดับจังหวัด'!$A$3:$P$80,11,0)</f>
        <v>12.6</v>
      </c>
      <c r="R6" s="1">
        <f>VLOOKUP($A6,'[1]ภาพรวมระดับจังหวัด'!$A$3:$P$80,12,0)</f>
        <v>11.88</v>
      </c>
      <c r="S6" s="1">
        <f>VLOOKUP($A6,'[1]ภาพรวมระดับจังหวัด'!$A$3:$P$80,13,0)</f>
        <v>11.41</v>
      </c>
      <c r="T6" s="1">
        <f>VLOOKUP($A6,'[1]ภาพรวมระดับจังหวัด'!$A$3:$P$80,14,0)</f>
        <v>7.17</v>
      </c>
      <c r="U6" s="1">
        <f>VLOOKUP($A6,'[1]ภาพรวมระดับจังหวัด'!$A$3:$P$80,15,0)</f>
        <v>2.67</v>
      </c>
      <c r="V6" s="1">
        <f>VLOOKUP($A6,'[1]ภาพรวมระดับจังหวัด'!$A$3:$P$80,16,0)</f>
        <v>4.47</v>
      </c>
    </row>
    <row r="7" spans="1:22" ht="18">
      <c r="A7" s="15" t="s">
        <v>3</v>
      </c>
      <c r="B7" s="18">
        <v>14.26</v>
      </c>
      <c r="C7" s="18">
        <v>14.9</v>
      </c>
      <c r="D7" s="20">
        <v>15.91</v>
      </c>
      <c r="E7" s="20">
        <v>15.2</v>
      </c>
      <c r="F7" s="22"/>
      <c r="H7" s="1">
        <f>VLOOKUP($A7,'[1]ภาพรวมระดับจังหวัด'!$A$3:$P$80,2,0)</f>
        <v>25.46</v>
      </c>
      <c r="I7" s="1">
        <f>VLOOKUP($A7,'[1]ภาพรวมระดับจังหวัด'!$A$3:$P$80,3,0)</f>
        <v>28.08</v>
      </c>
      <c r="J7" s="1">
        <f>VLOOKUP($A7,'[1]ภาพรวมระดับจังหวัด'!$A$3:$P$80,4,0)</f>
        <v>25.81</v>
      </c>
      <c r="K7" s="1">
        <f>VLOOKUP($A7,'[1]ภาพรวมระดับจังหวัด'!$A$3:$P$80,5,0)</f>
        <v>30.32</v>
      </c>
      <c r="L7" s="1">
        <f>VLOOKUP($A7,'[1]ภาพรวมระดับจังหวัด'!$A$3:$P$80,6,0)</f>
        <v>22.29</v>
      </c>
      <c r="M7" s="1">
        <f>VLOOKUP($A7,'[1]ภาพรวมระดับจังหวัด'!$A$3:$P$80,7,0)</f>
        <v>32.59</v>
      </c>
      <c r="N7" s="1">
        <f>VLOOKUP($A7,'[1]ภาพรวมระดับจังหวัด'!$A$3:$P$80,8,0)</f>
        <v>38.7</v>
      </c>
      <c r="O7" s="1">
        <f>VLOOKUP($A7,'[1]ภาพรวมระดับจังหวัด'!$A$3:$P$80,9,0)</f>
        <v>32.74</v>
      </c>
      <c r="P7" s="1">
        <f>VLOOKUP($A7,'[1]ภาพรวมระดับจังหวัด'!$A$3:$P$80,10,0)</f>
        <v>28.91</v>
      </c>
      <c r="Q7" s="1">
        <f>VLOOKUP($A7,'[1]ภาพรวมระดับจังหวัด'!$A$3:$P$80,11,0)</f>
        <v>21.85</v>
      </c>
      <c r="R7" s="1">
        <f>VLOOKUP($A7,'[1]ภาพรวมระดับจังหวัด'!$A$3:$P$80,12,0)</f>
        <v>20.34</v>
      </c>
      <c r="S7" s="1">
        <f>VLOOKUP($A7,'[1]ภาพรวมระดับจังหวัด'!$A$3:$P$80,13,0)</f>
        <v>19.24</v>
      </c>
      <c r="T7" s="1">
        <f>VLOOKUP($A7,'[1]ภาพรวมระดับจังหวัด'!$A$3:$P$80,14,0)</f>
        <v>7.91</v>
      </c>
      <c r="U7" s="1">
        <f>VLOOKUP($A7,'[1]ภาพรวมระดับจังหวัด'!$A$3:$P$80,15,0)</f>
        <v>11.28</v>
      </c>
      <c r="V7" s="1">
        <f>VLOOKUP($A7,'[1]ภาพรวมระดับจังหวัด'!$A$3:$P$80,16,0)</f>
        <v>13.15</v>
      </c>
    </row>
    <row r="8" spans="1:22" ht="18">
      <c r="A8" s="15" t="s">
        <v>4</v>
      </c>
      <c r="B8" s="18">
        <v>14.71</v>
      </c>
      <c r="C8" s="18">
        <v>13.23</v>
      </c>
      <c r="D8" s="20">
        <v>17.44</v>
      </c>
      <c r="E8" s="20">
        <v>19.84</v>
      </c>
      <c r="F8" s="22"/>
      <c r="H8" s="1">
        <f>VLOOKUP($A8,'[1]ภาพรวมระดับจังหวัด'!$A$3:$P$80,2,0)</f>
        <v>24.63</v>
      </c>
      <c r="I8" s="1">
        <f>VLOOKUP($A8,'[1]ภาพรวมระดับจังหวัด'!$A$3:$P$80,3,0)</f>
        <v>39.98</v>
      </c>
      <c r="J8" s="1">
        <f>VLOOKUP($A8,'[1]ภาพรวมระดับจังหวัด'!$A$3:$P$80,4,0)</f>
        <v>34.47</v>
      </c>
      <c r="K8" s="1">
        <f>VLOOKUP($A8,'[1]ภาพรวมระดับจังหวัด'!$A$3:$P$80,5,0)</f>
        <v>34.92</v>
      </c>
      <c r="L8" s="1">
        <f>VLOOKUP($A8,'[1]ภาพรวมระดับจังหวัด'!$A$3:$P$80,6,0)</f>
        <v>31.81</v>
      </c>
      <c r="M8" s="1">
        <f>VLOOKUP($A8,'[1]ภาพรวมระดับจังหวัด'!$A$3:$P$80,7,0)</f>
        <v>31.55</v>
      </c>
      <c r="N8" s="1">
        <f>VLOOKUP($A8,'[1]ภาพรวมระดับจังหวัด'!$A$3:$P$80,8,0)</f>
        <v>44.3</v>
      </c>
      <c r="O8" s="1">
        <f>VLOOKUP($A8,'[1]ภาพรวมระดับจังหวัด'!$A$3:$P$80,9,0)</f>
        <v>46.59</v>
      </c>
      <c r="P8" s="1">
        <f>VLOOKUP($A8,'[1]ภาพรวมระดับจังหวัด'!$A$3:$P$80,10,0)</f>
        <v>40.95</v>
      </c>
      <c r="Q8" s="1">
        <f>VLOOKUP($A8,'[1]ภาพรวมระดับจังหวัด'!$A$3:$P$80,11,0)</f>
        <v>29.18</v>
      </c>
      <c r="R8" s="1">
        <f>VLOOKUP($A8,'[1]ภาพรวมระดับจังหวัด'!$A$3:$P$80,12,0)</f>
        <v>29.12</v>
      </c>
      <c r="S8" s="1">
        <f>VLOOKUP($A8,'[1]ภาพรวมระดับจังหวัด'!$A$3:$P$80,13,0)</f>
        <v>24.51</v>
      </c>
      <c r="T8" s="1">
        <f>VLOOKUP($A8,'[1]ภาพรวมระดับจังหวัด'!$A$3:$P$80,14,0)</f>
        <v>19.18</v>
      </c>
      <c r="U8" s="1">
        <f>VLOOKUP($A8,'[1]ภาพรวมระดับจังหวัด'!$A$3:$P$80,15,0)</f>
        <v>16.63</v>
      </c>
      <c r="V8" s="1">
        <f>VLOOKUP($A8,'[1]ภาพรวมระดับจังหวัด'!$A$3:$P$80,16,0)</f>
        <v>10.96</v>
      </c>
    </row>
    <row r="9" spans="1:22" ht="18">
      <c r="A9" s="15" t="s">
        <v>5</v>
      </c>
      <c r="B9" s="18">
        <v>14.2</v>
      </c>
      <c r="C9" s="18">
        <v>19.98</v>
      </c>
      <c r="D9" s="20">
        <v>20.01</v>
      </c>
      <c r="E9" s="20">
        <v>19.74</v>
      </c>
      <c r="F9" s="22"/>
      <c r="H9" s="1">
        <f>VLOOKUP($A9,'[1]ภาพรวมระดับจังหวัด'!$A$3:$P$80,2,0)</f>
        <v>23.4</v>
      </c>
      <c r="I9" s="1">
        <f>VLOOKUP($A9,'[1]ภาพรวมระดับจังหวัด'!$A$3:$P$80,3,0)</f>
        <v>58.37</v>
      </c>
      <c r="J9" s="1">
        <f>VLOOKUP($A9,'[1]ภาพรวมระดับจังหวัด'!$A$3:$P$80,4,0)</f>
        <v>40.43</v>
      </c>
      <c r="K9" s="1">
        <f>VLOOKUP($A9,'[1]ภาพรวมระดับจังหวัด'!$A$3:$P$80,5,0)</f>
        <v>27.29</v>
      </c>
      <c r="L9" s="1">
        <f>VLOOKUP($A9,'[1]ภาพรวมระดับจังหวัด'!$A$3:$P$80,6,0)</f>
        <v>34.43</v>
      </c>
      <c r="M9" s="1">
        <f>VLOOKUP($A9,'[1]ภาพรวมระดับจังหวัด'!$A$3:$P$80,7,0)</f>
        <v>66.71</v>
      </c>
      <c r="N9" s="1">
        <f>VLOOKUP($A9,'[1]ภาพรวมระดับจังหวัด'!$A$3:$P$80,8,0)</f>
        <v>31.81</v>
      </c>
      <c r="O9" s="1">
        <f>VLOOKUP($A9,'[1]ภาพรวมระดับจังหวัด'!$A$3:$P$80,9,0)</f>
        <v>34.89</v>
      </c>
      <c r="P9" s="1">
        <f>VLOOKUP($A9,'[1]ภาพรวมระดับจังหวัด'!$A$3:$P$80,10,0)</f>
        <v>24.3</v>
      </c>
      <c r="Q9" s="1">
        <f>VLOOKUP($A9,'[1]ภาพรวมระดับจังหวัด'!$A$3:$P$80,11,0)</f>
        <v>24.26</v>
      </c>
      <c r="R9" s="1">
        <f>VLOOKUP($A9,'[1]ภาพรวมระดับจังหวัด'!$A$3:$P$80,12,0)</f>
        <v>28.44</v>
      </c>
      <c r="S9" s="1">
        <f>VLOOKUP($A9,'[1]ภาพรวมระดับจังหวัด'!$A$3:$P$80,13,0)</f>
        <v>21.77</v>
      </c>
      <c r="T9" s="1">
        <f>VLOOKUP($A9,'[1]ภาพรวมระดับจังหวัด'!$A$3:$P$80,14,0)</f>
        <v>11.93</v>
      </c>
      <c r="U9" s="1">
        <f>VLOOKUP($A9,'[1]ภาพรวมระดับจังหวัด'!$A$3:$P$80,15,0)</f>
        <v>12.67</v>
      </c>
      <c r="V9" s="1">
        <f>VLOOKUP($A9,'[1]ภาพรวมระดับจังหวัด'!$A$3:$P$80,16,0)</f>
        <v>18.32</v>
      </c>
    </row>
    <row r="10" spans="1:22" ht="18">
      <c r="A10" s="15" t="s">
        <v>6</v>
      </c>
      <c r="B10" s="18">
        <v>19.02</v>
      </c>
      <c r="C10" s="18">
        <v>23.08</v>
      </c>
      <c r="D10" s="20">
        <v>22.25</v>
      </c>
      <c r="E10" s="20">
        <v>17.98</v>
      </c>
      <c r="F10" s="22"/>
      <c r="H10" s="1">
        <f>VLOOKUP($A10,'[1]ภาพรวมระดับจังหวัด'!$A$3:$P$80,2,0)</f>
        <v>15.41</v>
      </c>
      <c r="I10" s="1">
        <f>VLOOKUP($A10,'[1]ภาพรวมระดับจังหวัด'!$A$3:$P$80,3,0)</f>
        <v>19.58</v>
      </c>
      <c r="J10" s="1">
        <f>VLOOKUP($A10,'[1]ภาพรวมระดับจังหวัด'!$A$3:$P$80,4,0)</f>
        <v>23.51</v>
      </c>
      <c r="K10" s="1">
        <f>VLOOKUP($A10,'[1]ภาพรวมระดับจังหวัด'!$A$3:$P$80,5,0)</f>
        <v>24.31</v>
      </c>
      <c r="L10" s="1">
        <f>VLOOKUP($A10,'[1]ภาพรวมระดับจังหวัด'!$A$3:$P$80,6,0)</f>
        <v>22.4</v>
      </c>
      <c r="M10" s="1">
        <f>VLOOKUP($A10,'[1]ภาพรวมระดับจังหวัด'!$A$3:$P$80,7,0)</f>
        <v>32.27</v>
      </c>
      <c r="N10" s="1">
        <f>VLOOKUP($A10,'[1]ภาพรวมระดับจังหวัด'!$A$3:$P$80,8,0)</f>
        <v>35.89</v>
      </c>
      <c r="O10" s="1">
        <f>VLOOKUP($A10,'[1]ภาพรวมระดับจังหวัด'!$A$3:$P$80,9,0)</f>
        <v>28.59</v>
      </c>
      <c r="P10" s="1">
        <f>VLOOKUP($A10,'[1]ภาพรวมระดับจังหวัด'!$A$3:$P$80,10,0)</f>
        <v>27.37</v>
      </c>
      <c r="Q10" s="1">
        <f>VLOOKUP($A10,'[1]ภาพรวมระดับจังหวัด'!$A$3:$P$80,11,0)</f>
        <v>20.67</v>
      </c>
      <c r="R10" s="1">
        <f>VLOOKUP($A10,'[1]ภาพรวมระดับจังหวัด'!$A$3:$P$80,12,0)</f>
        <v>17.51</v>
      </c>
      <c r="S10" s="1">
        <f>VLOOKUP($A10,'[1]ภาพรวมระดับจังหวัด'!$A$3:$P$80,13,0)</f>
        <v>25.18</v>
      </c>
      <c r="T10" s="1">
        <f>VLOOKUP($A10,'[1]ภาพรวมระดับจังหวัด'!$A$3:$P$80,14,0)</f>
        <v>20.24</v>
      </c>
      <c r="U10" s="1">
        <f>VLOOKUP($A10,'[1]ภาพรวมระดับจังหวัด'!$A$3:$P$80,15,0)</f>
        <v>21.56</v>
      </c>
      <c r="V10" s="1">
        <f>VLOOKUP($A10,'[1]ภาพรวมระดับจังหวัด'!$A$3:$P$80,16,0)</f>
        <v>19.39</v>
      </c>
    </row>
    <row r="11" spans="1:22" ht="18">
      <c r="A11" s="15" t="s">
        <v>7</v>
      </c>
      <c r="B11" s="18">
        <v>14.59</v>
      </c>
      <c r="C11" s="18">
        <v>22.25</v>
      </c>
      <c r="D11" s="20">
        <v>17.58</v>
      </c>
      <c r="E11" s="20">
        <v>18.09</v>
      </c>
      <c r="F11" s="22"/>
      <c r="H11" s="1">
        <f>VLOOKUP($A11,'[1]ภาพรวมระดับจังหวัด'!$A$3:$P$80,2,0)</f>
        <v>17.25</v>
      </c>
      <c r="I11" s="1">
        <f>VLOOKUP($A11,'[1]ภาพรวมระดับจังหวัด'!$A$3:$P$80,3,0)</f>
        <v>31.24</v>
      </c>
      <c r="J11" s="1">
        <f>VLOOKUP($A11,'[1]ภาพรวมระดับจังหวัด'!$A$3:$P$80,4,0)</f>
        <v>30.85</v>
      </c>
      <c r="K11" s="1">
        <f>VLOOKUP($A11,'[1]ภาพรวมระดับจังหวัด'!$A$3:$P$80,5,0)</f>
        <v>30.47</v>
      </c>
      <c r="L11" s="1">
        <f>VLOOKUP($A11,'[1]ภาพรวมระดับจังหวัด'!$A$3:$P$80,6,0)</f>
        <v>31.34</v>
      </c>
      <c r="M11" s="1">
        <f>VLOOKUP($A11,'[1]ภาพรวมระดับจังหวัด'!$A$3:$P$80,7,0)</f>
        <v>43.55</v>
      </c>
      <c r="N11" s="1">
        <f>VLOOKUP($A11,'[1]ภาพรวมระดับจังหวัด'!$A$3:$P$80,8,0)</f>
        <v>42.7</v>
      </c>
      <c r="O11" s="1">
        <f>VLOOKUP($A11,'[1]ภาพรวมระดับจังหวัด'!$A$3:$P$80,9,0)</f>
        <v>30.31</v>
      </c>
      <c r="P11" s="1">
        <f>VLOOKUP($A11,'[1]ภาพรวมระดับจังหวัด'!$A$3:$P$80,10,0)</f>
        <v>37.79</v>
      </c>
      <c r="Q11" s="1">
        <f>VLOOKUP($A11,'[1]ภาพรวมระดับจังหวัด'!$A$3:$P$80,11,0)</f>
        <v>38.95</v>
      </c>
      <c r="R11" s="1">
        <f>VLOOKUP($A11,'[1]ภาพรวมระดับจังหวัด'!$A$3:$P$80,12,0)</f>
        <v>35.72</v>
      </c>
      <c r="S11" s="1">
        <f>VLOOKUP($A11,'[1]ภาพรวมระดับจังหวัด'!$A$3:$P$80,13,0)</f>
        <v>31.12</v>
      </c>
      <c r="T11" s="1">
        <f>VLOOKUP($A11,'[1]ภาพรวมระดับจังหวัด'!$A$3:$P$80,14,0)</f>
        <v>18.63</v>
      </c>
      <c r="U11" s="1">
        <f>VLOOKUP($A11,'[1]ภาพรวมระดับจังหวัด'!$A$3:$P$80,15,0)</f>
        <v>27.16</v>
      </c>
      <c r="V11" s="1">
        <f>VLOOKUP($A11,'[1]ภาพรวมระดับจังหวัด'!$A$3:$P$80,16,0)</f>
        <v>29.08</v>
      </c>
    </row>
    <row r="12" spans="1:22" ht="18">
      <c r="A12" s="15" t="s">
        <v>8</v>
      </c>
      <c r="B12" s="18">
        <v>16</v>
      </c>
      <c r="C12" s="18">
        <v>21.19</v>
      </c>
      <c r="D12" s="20">
        <v>19.99</v>
      </c>
      <c r="E12" s="20">
        <v>19.81</v>
      </c>
      <c r="F12" s="22"/>
      <c r="H12" s="1">
        <f>VLOOKUP($A12,'[1]ภาพรวมระดับจังหวัด'!$A$3:$P$80,2,0)</f>
        <v>48.62</v>
      </c>
      <c r="I12" s="1">
        <f>VLOOKUP($A12,'[1]ภาพรวมระดับจังหวัด'!$A$3:$P$80,3,0)</f>
        <v>40.38</v>
      </c>
      <c r="J12" s="1">
        <f>VLOOKUP($A12,'[1]ภาพรวมระดับจังหวัด'!$A$3:$P$80,4,0)</f>
        <v>28.49</v>
      </c>
      <c r="K12" s="1">
        <f>VLOOKUP($A12,'[1]ภาพรวมระดับจังหวัด'!$A$3:$P$80,5,0)</f>
        <v>29.07</v>
      </c>
      <c r="L12" s="1">
        <f>VLOOKUP($A12,'[1]ภาพรวมระดับจังหวัด'!$A$3:$P$80,6,0)</f>
        <v>33.95</v>
      </c>
      <c r="M12" s="1">
        <f>VLOOKUP($A12,'[1]ภาพรวมระดับจังหวัด'!$A$3:$P$80,7,0)</f>
        <v>29.78</v>
      </c>
      <c r="N12" s="1">
        <f>VLOOKUP($A12,'[1]ภาพรวมระดับจังหวัด'!$A$3:$P$80,8,0)</f>
        <v>32.8</v>
      </c>
      <c r="O12" s="1">
        <f>VLOOKUP($A12,'[1]ภาพรวมระดับจังหวัด'!$A$3:$P$80,9,0)</f>
        <v>33.52</v>
      </c>
      <c r="P12" s="1">
        <f>VLOOKUP($A12,'[1]ภาพรวมระดับจังหวัด'!$A$3:$P$80,10,0)</f>
        <v>32.45</v>
      </c>
      <c r="Q12" s="1">
        <f>VLOOKUP($A12,'[1]ภาพรวมระดับจังหวัด'!$A$3:$P$80,11,0)</f>
        <v>23.43</v>
      </c>
      <c r="R12" s="1">
        <f>VLOOKUP($A12,'[1]ภาพรวมระดับจังหวัด'!$A$3:$P$80,12,0)</f>
        <v>30.06</v>
      </c>
      <c r="S12" s="1">
        <f>VLOOKUP($A12,'[1]ภาพรวมระดับจังหวัด'!$A$3:$P$80,13,0)</f>
        <v>19.68</v>
      </c>
      <c r="T12" s="1">
        <f>VLOOKUP($A12,'[1]ภาพรวมระดับจังหวัด'!$A$3:$P$80,14,0)</f>
        <v>19.11</v>
      </c>
      <c r="U12" s="1">
        <f>VLOOKUP($A12,'[1]ภาพรวมระดับจังหวัด'!$A$3:$P$80,15,0)</f>
        <v>13.2</v>
      </c>
      <c r="V12" s="1">
        <f>VLOOKUP($A12,'[1]ภาพรวมระดับจังหวัด'!$A$3:$P$80,16,0)</f>
        <v>20.11</v>
      </c>
    </row>
    <row r="13" spans="1:22" ht="18">
      <c r="A13" s="15" t="s">
        <v>9</v>
      </c>
      <c r="B13" s="18">
        <v>19.62</v>
      </c>
      <c r="C13" s="18">
        <v>18.97</v>
      </c>
      <c r="D13" s="20">
        <v>21.03</v>
      </c>
      <c r="E13" s="20">
        <v>15.98</v>
      </c>
      <c r="F13" s="22"/>
      <c r="H13" s="1">
        <f>VLOOKUP($A13,'[1]ภาพรวมระดับจังหวัด'!$A$3:$P$80,2,0)</f>
        <v>14.95</v>
      </c>
      <c r="I13" s="1">
        <f>VLOOKUP($A13,'[1]ภาพรวมระดับจังหวัด'!$A$3:$P$80,3,0)</f>
        <v>29.49</v>
      </c>
      <c r="J13" s="1">
        <f>VLOOKUP($A13,'[1]ภาพรวมระดับจังหวัด'!$A$3:$P$80,4,0)</f>
        <v>33.9</v>
      </c>
      <c r="K13" s="1">
        <f>VLOOKUP($A13,'[1]ภาพรวมระดับจังหวัด'!$A$3:$P$80,5,0)</f>
        <v>26.37</v>
      </c>
      <c r="L13" s="1">
        <f>VLOOKUP($A13,'[1]ภาพรวมระดับจังหวัด'!$A$3:$P$80,6,0)</f>
        <v>33.92</v>
      </c>
      <c r="M13" s="1">
        <f>VLOOKUP($A13,'[1]ภาพรวมระดับจังหวัด'!$A$3:$P$80,7,0)</f>
        <v>42.2</v>
      </c>
      <c r="N13" s="1">
        <f>VLOOKUP($A13,'[1]ภาพรวมระดับจังหวัด'!$A$3:$P$80,8,0)</f>
        <v>42.46</v>
      </c>
      <c r="O13" s="1">
        <f>VLOOKUP($A13,'[1]ภาพรวมระดับจังหวัด'!$A$3:$P$80,9,0)</f>
        <v>31.23</v>
      </c>
      <c r="P13" s="1">
        <f>VLOOKUP($A13,'[1]ภาพรวมระดับจังหวัด'!$A$3:$P$80,10,0)</f>
        <v>31.32</v>
      </c>
      <c r="Q13" s="1">
        <f>VLOOKUP($A13,'[1]ภาพรวมระดับจังหวัด'!$A$3:$P$80,11,0)</f>
        <v>39.14</v>
      </c>
      <c r="R13" s="1">
        <f>VLOOKUP($A13,'[1]ภาพรวมระดับจังหวัด'!$A$3:$P$80,12,0)</f>
        <v>37.48</v>
      </c>
      <c r="S13" s="1">
        <f>VLOOKUP($A13,'[1]ภาพรวมระดับจังหวัด'!$A$3:$P$80,13,0)</f>
        <v>33.46</v>
      </c>
      <c r="T13" s="1">
        <f>VLOOKUP($A13,'[1]ภาพรวมระดับจังหวัด'!$A$3:$P$80,14,0)</f>
        <v>29.32</v>
      </c>
      <c r="U13" s="1">
        <f>VLOOKUP($A13,'[1]ภาพรวมระดับจังหวัด'!$A$3:$P$80,15,0)</f>
        <v>27.4</v>
      </c>
      <c r="V13" s="1">
        <f>VLOOKUP($A13,'[1]ภาพรวมระดับจังหวัด'!$A$3:$P$80,16,0)</f>
        <v>24.61</v>
      </c>
    </row>
    <row r="14" spans="1:22" ht="18">
      <c r="A14" s="15" t="s">
        <v>10</v>
      </c>
      <c r="B14" s="18">
        <v>18.68</v>
      </c>
      <c r="C14" s="18">
        <v>15.78</v>
      </c>
      <c r="D14" s="20">
        <v>17.26</v>
      </c>
      <c r="E14" s="20">
        <v>19.03</v>
      </c>
      <c r="F14" s="22"/>
      <c r="H14" s="1">
        <f>VLOOKUP($A14,'[1]ภาพรวมระดับจังหวัด'!$A$3:$P$80,2,0)</f>
        <v>9.49</v>
      </c>
      <c r="I14" s="1">
        <f>VLOOKUP($A14,'[1]ภาพรวมระดับจังหวัด'!$A$3:$P$80,3,0)</f>
        <v>16.23</v>
      </c>
      <c r="J14" s="1">
        <f>VLOOKUP($A14,'[1]ภาพรวมระดับจังหวัด'!$A$3:$P$80,4,0)</f>
        <v>17.52</v>
      </c>
      <c r="K14" s="1">
        <f>VLOOKUP($A14,'[1]ภาพรวมระดับจังหวัด'!$A$3:$P$80,5,0)</f>
        <v>15.21</v>
      </c>
      <c r="L14" s="1">
        <f>VLOOKUP($A14,'[1]ภาพรวมระดับจังหวัด'!$A$3:$P$80,6,0)</f>
        <v>17.35</v>
      </c>
      <c r="M14" s="1">
        <f>VLOOKUP($A14,'[1]ภาพรวมระดับจังหวัด'!$A$3:$P$80,7,0)</f>
        <v>18.58</v>
      </c>
      <c r="N14" s="1">
        <f>VLOOKUP($A14,'[1]ภาพรวมระดับจังหวัด'!$A$3:$P$80,8,0)</f>
        <v>20.65</v>
      </c>
      <c r="O14" s="1">
        <f>VLOOKUP($A14,'[1]ภาพรวมระดับจังหวัด'!$A$3:$P$80,9,0)</f>
        <v>34.88</v>
      </c>
      <c r="P14" s="1">
        <f>VLOOKUP($A14,'[1]ภาพรวมระดับจังหวัด'!$A$3:$P$80,10,0)</f>
        <v>16.29</v>
      </c>
      <c r="Q14" s="1">
        <f>VLOOKUP($A14,'[1]ภาพรวมระดับจังหวัด'!$A$3:$P$80,11,0)</f>
        <v>20.11</v>
      </c>
      <c r="R14" s="1">
        <f>VLOOKUP($A14,'[1]ภาพรวมระดับจังหวัด'!$A$3:$P$80,12,0)</f>
        <v>27.04</v>
      </c>
      <c r="S14" s="1">
        <f>VLOOKUP($A14,'[1]ภาพรวมระดับจังหวัด'!$A$3:$P$80,13,0)</f>
        <v>17.52</v>
      </c>
      <c r="T14" s="1">
        <f>VLOOKUP($A14,'[1]ภาพรวมระดับจังหวัด'!$A$3:$P$80,14,0)</f>
        <v>5.93</v>
      </c>
      <c r="U14" s="1">
        <f>VLOOKUP($A14,'[1]ภาพรวมระดับจังหวัด'!$A$3:$P$80,15,0)</f>
        <v>9.71</v>
      </c>
      <c r="V14" s="1">
        <f>VLOOKUP($A14,'[1]ภาพรวมระดับจังหวัด'!$A$3:$P$80,16,0)</f>
        <v>9.38</v>
      </c>
    </row>
    <row r="15" spans="1:22" ht="18">
      <c r="A15" s="15" t="s">
        <v>11</v>
      </c>
      <c r="B15" s="18">
        <v>19.45</v>
      </c>
      <c r="C15" s="18">
        <v>19.76</v>
      </c>
      <c r="D15" s="20">
        <v>20.72</v>
      </c>
      <c r="E15" s="20">
        <v>12.7</v>
      </c>
      <c r="F15" s="22"/>
      <c r="H15" s="1">
        <f>VLOOKUP($A15,'[1]ภาพรวมระดับจังหวัด'!$A$3:$P$80,2,0)</f>
        <v>18.83</v>
      </c>
      <c r="I15" s="1">
        <f>VLOOKUP($A15,'[1]ภาพรวมระดับจังหวัด'!$A$3:$P$80,3,0)</f>
        <v>18.87</v>
      </c>
      <c r="J15" s="1">
        <f>VLOOKUP($A15,'[1]ภาพรวมระดับจังหวัด'!$A$3:$P$80,4,0)</f>
        <v>12.42</v>
      </c>
      <c r="K15" s="1">
        <f>VLOOKUP($A15,'[1]ภาพรวมระดับจังหวัด'!$A$3:$P$80,5,0)</f>
        <v>11</v>
      </c>
      <c r="L15" s="1">
        <f>VLOOKUP($A15,'[1]ภาพรวมระดับจังหวัด'!$A$3:$P$80,6,0)</f>
        <v>9.7</v>
      </c>
      <c r="M15" s="1">
        <f>VLOOKUP($A15,'[1]ภาพรวมระดับจังหวัด'!$A$3:$P$80,7,0)</f>
        <v>14.55</v>
      </c>
      <c r="N15" s="1">
        <f>VLOOKUP($A15,'[1]ภาพรวมระดับจังหวัด'!$A$3:$P$80,8,0)</f>
        <v>15.81</v>
      </c>
      <c r="O15" s="1">
        <f>VLOOKUP($A15,'[1]ภาพรวมระดับจังหวัด'!$A$3:$P$80,9,0)</f>
        <v>20.03</v>
      </c>
      <c r="P15" s="1">
        <f>VLOOKUP($A15,'[1]ภาพรวมระดับจังหวัด'!$A$3:$P$80,10,0)</f>
        <v>8.02</v>
      </c>
      <c r="Q15" s="1">
        <f>VLOOKUP($A15,'[1]ภาพรวมระดับจังหวัด'!$A$3:$P$80,11,0)</f>
        <v>26.91</v>
      </c>
      <c r="R15" s="1">
        <f>VLOOKUP($A15,'[1]ภาพรวมระดับจังหวัด'!$A$3:$P$80,12,0)</f>
        <v>25.89</v>
      </c>
      <c r="S15" s="1">
        <f>VLOOKUP($A15,'[1]ภาพรวมระดับจังหวัด'!$A$3:$P$80,13,0)</f>
        <v>29.08</v>
      </c>
      <c r="T15" s="1">
        <f>VLOOKUP($A15,'[1]ภาพรวมระดับจังหวัด'!$A$3:$P$80,14,0)</f>
        <v>19.64</v>
      </c>
      <c r="U15" s="1">
        <f>VLOOKUP($A15,'[1]ภาพรวมระดับจังหวัด'!$A$3:$P$80,15,0)</f>
        <v>22.42</v>
      </c>
      <c r="V15" s="1">
        <f>VLOOKUP($A15,'[1]ภาพรวมระดับจังหวัด'!$A$3:$P$80,16,0)</f>
        <v>20.64</v>
      </c>
    </row>
    <row r="16" spans="1:22" ht="18">
      <c r="A16" s="15" t="s">
        <v>12</v>
      </c>
      <c r="B16" s="18">
        <v>26.6</v>
      </c>
      <c r="C16" s="18">
        <v>25.01</v>
      </c>
      <c r="D16" s="20">
        <v>19.13</v>
      </c>
      <c r="E16" s="20">
        <v>17.26</v>
      </c>
      <c r="F16" s="22"/>
      <c r="H16" s="1">
        <f>VLOOKUP($A16,'[1]ภาพรวมระดับจังหวัด'!$A$3:$P$80,2,0)</f>
        <v>26.28</v>
      </c>
      <c r="I16" s="1">
        <f>VLOOKUP($A16,'[1]ภาพรวมระดับจังหวัด'!$A$3:$P$80,3,0)</f>
        <v>18.57</v>
      </c>
      <c r="J16" s="1">
        <f>VLOOKUP($A16,'[1]ภาพรวมระดับจังหวัด'!$A$3:$P$80,4,0)</f>
        <v>21.89</v>
      </c>
      <c r="K16" s="1">
        <f>VLOOKUP($A16,'[1]ภาพรวมระดับจังหวัด'!$A$3:$P$80,5,0)</f>
        <v>22.61</v>
      </c>
      <c r="L16" s="1">
        <f>VLOOKUP($A16,'[1]ภาพรวมระดับจังหวัด'!$A$3:$P$80,6,0)</f>
        <v>28.06</v>
      </c>
      <c r="M16" s="1">
        <f>VLOOKUP($A16,'[1]ภาพรวมระดับจังหวัด'!$A$3:$P$80,7,0)</f>
        <v>42.42</v>
      </c>
      <c r="N16" s="1">
        <f>VLOOKUP($A16,'[1]ภาพรวมระดับจังหวัด'!$A$3:$P$80,8,0)</f>
        <v>31.98</v>
      </c>
      <c r="O16" s="1">
        <f>VLOOKUP($A16,'[1]ภาพรวมระดับจังหวัด'!$A$3:$P$80,9,0)</f>
        <v>25.9</v>
      </c>
      <c r="P16" s="1">
        <f>VLOOKUP($A16,'[1]ภาพรวมระดับจังหวัด'!$A$3:$P$80,10,0)</f>
        <v>17.12</v>
      </c>
      <c r="Q16" s="1">
        <f>VLOOKUP($A16,'[1]ภาพรวมระดับจังหวัด'!$A$3:$P$80,11,0)</f>
        <v>16.67</v>
      </c>
      <c r="R16" s="1">
        <f>VLOOKUP($A16,'[1]ภาพรวมระดับจังหวัด'!$A$3:$P$80,12,0)</f>
        <v>20.67</v>
      </c>
      <c r="S16" s="1">
        <f>VLOOKUP($A16,'[1]ภาพรวมระดับจังหวัด'!$A$3:$P$80,13,0)</f>
        <v>18</v>
      </c>
      <c r="T16" s="1">
        <f>VLOOKUP($A16,'[1]ภาพรวมระดับจังหวัด'!$A$3:$P$80,14,0)</f>
        <v>11.46</v>
      </c>
      <c r="U16" s="1">
        <f>VLOOKUP($A16,'[1]ภาพรวมระดับจังหวัด'!$A$3:$P$80,15,0)</f>
        <v>19.35</v>
      </c>
      <c r="V16" s="1">
        <f>VLOOKUP($A16,'[1]ภาพรวมระดับจังหวัด'!$A$3:$P$80,16,0)</f>
        <v>17.44</v>
      </c>
    </row>
    <row r="17" spans="1:22" ht="18">
      <c r="A17" s="15" t="s">
        <v>13</v>
      </c>
      <c r="B17" s="18">
        <v>19.16</v>
      </c>
      <c r="C17" s="18">
        <v>25.95</v>
      </c>
      <c r="D17" s="20">
        <v>20.76</v>
      </c>
      <c r="E17" s="20">
        <v>22.83</v>
      </c>
      <c r="F17" s="22"/>
      <c r="H17" s="1">
        <f>VLOOKUP($A17,'[1]ภาพรวมระดับจังหวัด'!$A$3:$P$80,2,0)</f>
        <v>37.4</v>
      </c>
      <c r="I17" s="1">
        <f>VLOOKUP($A17,'[1]ภาพรวมระดับจังหวัด'!$A$3:$P$80,3,0)</f>
        <v>21.87</v>
      </c>
      <c r="J17" s="1">
        <f>VLOOKUP($A17,'[1]ภาพรวมระดับจังหวัด'!$A$3:$P$80,4,0)</f>
        <v>34.39</v>
      </c>
      <c r="K17" s="1">
        <f>VLOOKUP($A17,'[1]ภาพรวมระดับจังหวัด'!$A$3:$P$80,5,0)</f>
        <v>45.47</v>
      </c>
      <c r="L17" s="1">
        <f>VLOOKUP($A17,'[1]ภาพรวมระดับจังหวัด'!$A$3:$P$80,6,0)</f>
        <v>27.52</v>
      </c>
      <c r="M17" s="1">
        <f>VLOOKUP($A17,'[1]ภาพรวมระดับจังหวัด'!$A$3:$P$80,7,0)</f>
        <v>29.33</v>
      </c>
      <c r="N17" s="1">
        <f>VLOOKUP($A17,'[1]ภาพรวมระดับจังหวัด'!$A$3:$P$80,8,0)</f>
        <v>26.61</v>
      </c>
      <c r="O17" s="1">
        <f>VLOOKUP($A17,'[1]ภาพรวมระดับจังหวัด'!$A$3:$P$80,9,0)</f>
        <v>26.47</v>
      </c>
      <c r="P17" s="1">
        <f>VLOOKUP($A17,'[1]ภาพรวมระดับจังหวัด'!$A$3:$P$80,10,0)</f>
        <v>29.1</v>
      </c>
      <c r="Q17" s="1">
        <f>VLOOKUP($A17,'[1]ภาพรวมระดับจังหวัด'!$A$3:$P$80,11,0)</f>
        <v>29.02</v>
      </c>
      <c r="R17" s="1">
        <f>VLOOKUP($A17,'[1]ภาพรวมระดับจังหวัด'!$A$3:$P$80,12,0)</f>
        <v>34.26</v>
      </c>
      <c r="S17" s="1">
        <f>VLOOKUP($A17,'[1]ภาพรวมระดับจังหวัด'!$A$3:$P$80,13,0)</f>
        <v>26.82</v>
      </c>
      <c r="T17" s="1">
        <f>VLOOKUP($A17,'[1]ภาพรวมระดับจังหวัด'!$A$3:$P$80,14,0)</f>
        <v>19.46</v>
      </c>
      <c r="U17" s="1">
        <f>VLOOKUP($A17,'[1]ภาพรวมระดับจังหวัด'!$A$3:$P$80,15,0)</f>
        <v>29.73</v>
      </c>
      <c r="V17" s="1">
        <f>VLOOKUP($A17,'[1]ภาพรวมระดับจังหวัด'!$A$3:$P$80,16,0)</f>
        <v>19.74</v>
      </c>
    </row>
    <row r="18" spans="1:22" ht="18">
      <c r="A18" s="15" t="s">
        <v>14</v>
      </c>
      <c r="B18" s="18">
        <v>17.46</v>
      </c>
      <c r="C18" s="18">
        <v>17.58</v>
      </c>
      <c r="D18" s="20">
        <v>18.55</v>
      </c>
      <c r="E18" s="20">
        <v>15.91</v>
      </c>
      <c r="F18" s="22"/>
      <c r="H18" s="1">
        <f>VLOOKUP($A18,'[1]ภาพรวมระดับจังหวัด'!$A$3:$P$80,2,0)</f>
        <v>5.66</v>
      </c>
      <c r="I18" s="1">
        <f>VLOOKUP($A18,'[1]ภาพรวมระดับจังหวัด'!$A$3:$P$80,3,0)</f>
        <v>11.13</v>
      </c>
      <c r="J18" s="1">
        <f>VLOOKUP($A18,'[1]ภาพรวมระดับจังหวัด'!$A$3:$P$80,4,0)</f>
        <v>11.72</v>
      </c>
      <c r="K18" s="1">
        <f>VLOOKUP($A18,'[1]ภาพรวมระดับจังหวัด'!$A$3:$P$80,5,0)</f>
        <v>8.39</v>
      </c>
      <c r="L18" s="1">
        <f>VLOOKUP($A18,'[1]ภาพรวมระดับจังหวัด'!$A$3:$P$80,6,0)</f>
        <v>7.7</v>
      </c>
      <c r="M18" s="1">
        <f>VLOOKUP($A18,'[1]ภาพรวมระดับจังหวัด'!$A$3:$P$80,7,0)</f>
        <v>27.13</v>
      </c>
      <c r="N18" s="1">
        <f>VLOOKUP($A18,'[1]ภาพรวมระดับจังหวัด'!$A$3:$P$80,8,0)</f>
        <v>36.83</v>
      </c>
      <c r="O18" s="1">
        <f>VLOOKUP($A18,'[1]ภาพรวมระดับจังหวัด'!$A$3:$P$80,9,0)</f>
        <v>39.38</v>
      </c>
      <c r="P18" s="1">
        <f>VLOOKUP($A18,'[1]ภาพรวมระดับจังหวัด'!$A$3:$P$80,10,0)</f>
        <v>37.3</v>
      </c>
      <c r="Q18" s="1">
        <f>VLOOKUP($A18,'[1]ภาพรวมระดับจังหวัด'!$A$3:$P$80,11,0)</f>
        <v>25.95</v>
      </c>
      <c r="R18" s="1">
        <f>VLOOKUP($A18,'[1]ภาพรวมระดับจังหวัด'!$A$3:$P$80,12,0)</f>
        <v>23.16</v>
      </c>
      <c r="S18" s="1">
        <f>VLOOKUP($A18,'[1]ภาพรวมระดับจังหวัด'!$A$3:$P$80,13,0)</f>
        <v>19.58</v>
      </c>
      <c r="T18" s="1">
        <f>VLOOKUP($A18,'[1]ภาพรวมระดับจังหวัด'!$A$3:$P$80,14,0)</f>
        <v>13.35</v>
      </c>
      <c r="U18" s="1">
        <f>VLOOKUP($A18,'[1]ภาพรวมระดับจังหวัด'!$A$3:$P$80,15,0)</f>
        <v>21.49</v>
      </c>
      <c r="V18" s="1">
        <f>VLOOKUP($A18,'[1]ภาพรวมระดับจังหวัด'!$A$3:$P$80,16,0)</f>
        <v>22.46</v>
      </c>
    </row>
    <row r="19" spans="1:22" ht="18">
      <c r="A19" s="15" t="s">
        <v>15</v>
      </c>
      <c r="B19" s="18">
        <v>18.59</v>
      </c>
      <c r="C19" s="18">
        <v>20.46</v>
      </c>
      <c r="D19" s="20">
        <v>22.3</v>
      </c>
      <c r="E19" s="20">
        <v>16.79</v>
      </c>
      <c r="F19" s="22"/>
      <c r="H19" s="1">
        <f>VLOOKUP($A19,'[1]ภาพรวมระดับจังหวัด'!$A$3:$P$80,2,0)</f>
        <v>32.4</v>
      </c>
      <c r="I19" s="1">
        <f>VLOOKUP($A19,'[1]ภาพรวมระดับจังหวัด'!$A$3:$P$80,3,0)</f>
        <v>39.89</v>
      </c>
      <c r="J19" s="1">
        <f>VLOOKUP($A19,'[1]ภาพรวมระดับจังหวัด'!$A$3:$P$80,4,0)</f>
        <v>24.31</v>
      </c>
      <c r="K19" s="1">
        <f>VLOOKUP($A19,'[1]ภาพรวมระดับจังหวัด'!$A$3:$P$80,5,0)</f>
        <v>20.07</v>
      </c>
      <c r="L19" s="1">
        <f>VLOOKUP($A19,'[1]ภาพรวมระดับจังหวัด'!$A$3:$P$80,6,0)</f>
        <v>33.57</v>
      </c>
      <c r="M19" s="1">
        <f>VLOOKUP($A19,'[1]ภาพรวมระดับจังหวัด'!$A$3:$P$80,7,0)</f>
        <v>32.16</v>
      </c>
      <c r="N19" s="1">
        <f>VLOOKUP($A19,'[1]ภาพรวมระดับจังหวัด'!$A$3:$P$80,8,0)</f>
        <v>31.17</v>
      </c>
      <c r="O19" s="1">
        <f>VLOOKUP($A19,'[1]ภาพรวมระดับจังหวัด'!$A$3:$P$80,9,0)</f>
        <v>19.13</v>
      </c>
      <c r="P19" s="1">
        <f>VLOOKUP($A19,'[1]ภาพรวมระดับจังหวัด'!$A$3:$P$80,10,0)</f>
        <v>14.76</v>
      </c>
      <c r="Q19" s="1">
        <f>VLOOKUP($A19,'[1]ภาพรวมระดับจังหวัด'!$A$3:$P$80,11,0)</f>
        <v>11.21</v>
      </c>
      <c r="R19" s="1">
        <f>VLOOKUP($A19,'[1]ภาพรวมระดับจังหวัด'!$A$3:$P$80,12,0)</f>
        <v>22.42</v>
      </c>
      <c r="S19" s="1">
        <f>VLOOKUP($A19,'[1]ภาพรวมระดับจังหวัด'!$A$3:$P$80,13,0)</f>
        <v>17.54</v>
      </c>
      <c r="T19" s="1">
        <f>VLOOKUP($A19,'[1]ภาพรวมระดับจังหวัด'!$A$3:$P$80,14,0)</f>
        <v>15.22</v>
      </c>
      <c r="U19" s="1">
        <f>VLOOKUP($A19,'[1]ภาพรวมระดับจังหวัด'!$A$3:$P$80,15,0)</f>
        <v>22.57</v>
      </c>
      <c r="V19" s="1">
        <f>VLOOKUP($A19,'[1]ภาพรวมระดับจังหวัด'!$A$3:$P$80,16,0)</f>
        <v>28.28</v>
      </c>
    </row>
    <row r="20" spans="1:22" ht="18">
      <c r="A20" s="15" t="s">
        <v>16</v>
      </c>
      <c r="B20" s="18">
        <v>18.45</v>
      </c>
      <c r="C20" s="18">
        <v>23.69</v>
      </c>
      <c r="D20" s="20">
        <v>21.03</v>
      </c>
      <c r="E20" s="20">
        <v>22.65</v>
      </c>
      <c r="F20" s="22"/>
      <c r="H20" s="1">
        <f>VLOOKUP($A20,'[1]ภาพรวมระดับจังหวัด'!$A$3:$P$80,2,0)</f>
        <v>15.21</v>
      </c>
      <c r="I20" s="1">
        <f>VLOOKUP($A20,'[1]ภาพรวมระดับจังหวัด'!$A$3:$P$80,3,0)</f>
        <v>16.03</v>
      </c>
      <c r="J20" s="1">
        <f>VLOOKUP($A20,'[1]ภาพรวมระดับจังหวัด'!$A$3:$P$80,4,0)</f>
        <v>27.54</v>
      </c>
      <c r="K20" s="1">
        <f>VLOOKUP($A20,'[1]ภาพรวมระดับจังหวัด'!$A$3:$P$80,5,0)</f>
        <v>26.4</v>
      </c>
      <c r="L20" s="1">
        <f>VLOOKUP($A20,'[1]ภาพรวมระดับจังหวัด'!$A$3:$P$80,6,0)</f>
        <v>25.49</v>
      </c>
      <c r="M20" s="1">
        <f>VLOOKUP($A20,'[1]ภาพรวมระดับจังหวัด'!$A$3:$P$80,7,0)</f>
        <v>29.78</v>
      </c>
      <c r="N20" s="1">
        <f>VLOOKUP($A20,'[1]ภาพรวมระดับจังหวัด'!$A$3:$P$80,8,0)</f>
        <v>24.54</v>
      </c>
      <c r="O20" s="1">
        <f>VLOOKUP($A20,'[1]ภาพรวมระดับจังหวัด'!$A$3:$P$80,9,0)</f>
        <v>25.92</v>
      </c>
      <c r="P20" s="1">
        <f>VLOOKUP($A20,'[1]ภาพรวมระดับจังหวัด'!$A$3:$P$80,10,0)</f>
        <v>25.6</v>
      </c>
      <c r="Q20" s="1">
        <f>VLOOKUP($A20,'[1]ภาพรวมระดับจังหวัด'!$A$3:$P$80,11,0)</f>
        <v>21.73</v>
      </c>
      <c r="R20" s="1">
        <f>VLOOKUP($A20,'[1]ภาพรวมระดับจังหวัด'!$A$3:$P$80,12,0)</f>
        <v>13.96</v>
      </c>
      <c r="S20" s="1">
        <f>VLOOKUP($A20,'[1]ภาพรวมระดับจังหวัด'!$A$3:$P$80,13,0)</f>
        <v>25.43</v>
      </c>
      <c r="T20" s="1">
        <f>VLOOKUP($A20,'[1]ภาพรวมระดับจังหวัด'!$A$3:$P$80,14,0)</f>
        <v>15.83</v>
      </c>
      <c r="U20" s="1">
        <f>VLOOKUP($A20,'[1]ภาพรวมระดับจังหวัด'!$A$3:$P$80,15,0)</f>
        <v>17.33</v>
      </c>
      <c r="V20" s="1">
        <f>VLOOKUP($A20,'[1]ภาพรวมระดับจังหวัด'!$A$3:$P$80,16,0)</f>
        <v>21.55</v>
      </c>
    </row>
    <row r="21" spans="1:22" ht="18">
      <c r="A21" s="15" t="s">
        <v>17</v>
      </c>
      <c r="B21" s="18">
        <v>22.13</v>
      </c>
      <c r="C21" s="18">
        <v>24.08</v>
      </c>
      <c r="D21" s="20">
        <v>26.04</v>
      </c>
      <c r="E21" s="20">
        <v>22.87</v>
      </c>
      <c r="F21" s="22"/>
      <c r="H21" s="1">
        <f>VLOOKUP($A21,'[1]ภาพรวมระดับจังหวัด'!$A$3:$P$80,2,0)</f>
        <v>7.94</v>
      </c>
      <c r="I21" s="1">
        <f>VLOOKUP($A21,'[1]ภาพรวมระดับจังหวัด'!$A$3:$P$80,3,0)</f>
        <v>14.31</v>
      </c>
      <c r="J21" s="1">
        <f>VLOOKUP($A21,'[1]ภาพรวมระดับจังหวัด'!$A$3:$P$80,4,0)</f>
        <v>16.77</v>
      </c>
      <c r="K21" s="1">
        <f>VLOOKUP($A21,'[1]ภาพรวมระดับจังหวัด'!$A$3:$P$80,5,0)</f>
        <v>3.18</v>
      </c>
      <c r="L21" s="1">
        <f>VLOOKUP($A21,'[1]ภาพรวมระดับจังหวัด'!$A$3:$P$80,6,0)</f>
        <v>19.11</v>
      </c>
      <c r="M21" s="1">
        <f>VLOOKUP($A21,'[1]ภาพรวมระดับจังหวัด'!$A$3:$P$80,7,0)</f>
        <v>33.98</v>
      </c>
      <c r="N21" s="1">
        <f>VLOOKUP($A21,'[1]ภาพรวมระดับจังหวัด'!$A$3:$P$80,8,0)</f>
        <v>17.9</v>
      </c>
      <c r="O21" s="1">
        <f>VLOOKUP($A21,'[1]ภาพรวมระดับจังหวัด'!$A$3:$P$80,9,0)</f>
        <v>12.29</v>
      </c>
      <c r="P21" s="1">
        <f>VLOOKUP($A21,'[1]ภาพรวมระดับจังหวัด'!$A$3:$P$80,10,0)</f>
        <v>20.8</v>
      </c>
      <c r="Q21" s="1">
        <f>VLOOKUP($A21,'[1]ภาพรวมระดับจังหวัด'!$A$3:$P$80,11,0)</f>
        <v>17.62</v>
      </c>
      <c r="R21" s="1">
        <f>VLOOKUP($A21,'[1]ภาพรวมระดับจังหวัด'!$A$3:$P$80,12,0)</f>
        <v>17.55</v>
      </c>
      <c r="S21" s="1">
        <f>VLOOKUP($A21,'[1]ภาพรวมระดับจังหวัด'!$A$3:$P$80,13,0)</f>
        <v>13.27</v>
      </c>
      <c r="T21" s="1">
        <f>VLOOKUP($A21,'[1]ภาพรวมระดับจังหวัด'!$A$3:$P$80,14,0)</f>
        <v>10.66</v>
      </c>
      <c r="U21" s="1">
        <f>VLOOKUP($A21,'[1]ภาพรวมระดับจังหวัด'!$A$3:$P$80,15,0)</f>
        <v>17.05</v>
      </c>
      <c r="V21" s="1">
        <f>VLOOKUP($A21,'[1]ภาพรวมระดับจังหวัด'!$A$3:$P$80,16,0)</f>
        <v>18.42</v>
      </c>
    </row>
    <row r="22" spans="1:22" ht="18">
      <c r="A22" s="15" t="s">
        <v>18</v>
      </c>
      <c r="B22" s="18">
        <v>20.58</v>
      </c>
      <c r="C22" s="18">
        <v>22.65</v>
      </c>
      <c r="D22" s="20">
        <v>21.55</v>
      </c>
      <c r="E22" s="20">
        <v>22.41</v>
      </c>
      <c r="F22" s="22"/>
      <c r="H22" s="1">
        <f>VLOOKUP($A22,'[1]ภาพรวมระดับจังหวัด'!$A$3:$P$80,2,0)</f>
        <v>17.64</v>
      </c>
      <c r="I22" s="1">
        <f>VLOOKUP($A22,'[1]ภาพรวมระดับจังหวัด'!$A$3:$P$80,3,0)</f>
        <v>18.89</v>
      </c>
      <c r="J22" s="1">
        <f>VLOOKUP($A22,'[1]ภาพรวมระดับจังหวัด'!$A$3:$P$80,4,0)</f>
        <v>18.14</v>
      </c>
      <c r="K22" s="1">
        <f>VLOOKUP($A22,'[1]ภาพรวมระดับจังหวัด'!$A$3:$P$80,5,0)</f>
        <v>17.19</v>
      </c>
      <c r="L22" s="1">
        <f>VLOOKUP($A22,'[1]ภาพรวมระดับจังหวัด'!$A$3:$P$80,6,0)</f>
        <v>18.91</v>
      </c>
      <c r="M22" s="1">
        <f>VLOOKUP($A22,'[1]ภาพรวมระดับจังหวัด'!$A$3:$P$80,7,0)</f>
        <v>25.24</v>
      </c>
      <c r="N22" s="1">
        <f>VLOOKUP($A22,'[1]ภาพรวมระดับจังหวัด'!$A$3:$P$80,8,0)</f>
        <v>26.23</v>
      </c>
      <c r="O22" s="1">
        <f>VLOOKUP($A22,'[1]ภาพรวมระดับจังหวัด'!$A$3:$P$80,9,0)</f>
        <v>23.52</v>
      </c>
      <c r="P22" s="1">
        <f>VLOOKUP($A22,'[1]ภาพรวมระดับจังหวัด'!$A$3:$P$80,10,0)</f>
        <v>21.99</v>
      </c>
      <c r="Q22" s="1">
        <f>VLOOKUP($A22,'[1]ภาพรวมระดับจังหวัด'!$A$3:$P$80,11,0)</f>
        <v>19.39</v>
      </c>
      <c r="R22" s="1">
        <f>VLOOKUP($A22,'[1]ภาพรวมระดับจังหวัด'!$A$3:$P$80,12,0)</f>
        <v>16.53</v>
      </c>
      <c r="S22" s="1">
        <f>VLOOKUP($A22,'[1]ภาพรวมระดับจังหวัด'!$A$3:$P$80,13,0)</f>
        <v>11.12</v>
      </c>
      <c r="T22" s="1">
        <f>VLOOKUP($A22,'[1]ภาพรวมระดับจังหวัด'!$A$3:$P$80,14,0)</f>
        <v>8.79</v>
      </c>
      <c r="U22" s="1">
        <f>VLOOKUP($A22,'[1]ภาพรวมระดับจังหวัด'!$A$3:$P$80,15,0)</f>
        <v>13.54</v>
      </c>
      <c r="V22" s="1">
        <f>VLOOKUP($A22,'[1]ภาพรวมระดับจังหวัด'!$A$3:$P$80,16,0)</f>
        <v>15.72</v>
      </c>
    </row>
    <row r="23" spans="1:22" ht="18">
      <c r="A23" s="15" t="s">
        <v>19</v>
      </c>
      <c r="B23" s="18">
        <v>23.69</v>
      </c>
      <c r="C23" s="18">
        <v>21.98</v>
      </c>
      <c r="D23" s="20">
        <v>23.37</v>
      </c>
      <c r="E23" s="20">
        <v>19.47</v>
      </c>
      <c r="F23" s="22"/>
      <c r="H23" s="1">
        <f>VLOOKUP($A23,'[1]ภาพรวมระดับจังหวัด'!$A$3:$P$80,2,0)</f>
        <v>18.56</v>
      </c>
      <c r="I23" s="1">
        <f>VLOOKUP($A23,'[1]ภาพรวมระดับจังหวัด'!$A$3:$P$80,3,0)</f>
        <v>13.68</v>
      </c>
      <c r="J23" s="1">
        <f>VLOOKUP($A23,'[1]ภาพรวมระดับจังหวัด'!$A$3:$P$80,4,0)</f>
        <v>13.48</v>
      </c>
      <c r="K23" s="1">
        <f>VLOOKUP($A23,'[1]ภาพรวมระดับจังหวัด'!$A$3:$P$80,5,0)</f>
        <v>10.43</v>
      </c>
      <c r="L23" s="1">
        <f>VLOOKUP($A23,'[1]ภาพรวมระดับจังหวัด'!$A$3:$P$80,6,0)</f>
        <v>9.9</v>
      </c>
      <c r="M23" s="1">
        <f>VLOOKUP($A23,'[1]ภาพรวมระดับจังหวัด'!$A$3:$P$80,7,0)</f>
        <v>9.2</v>
      </c>
      <c r="N23" s="1">
        <f>VLOOKUP($A23,'[1]ภาพรวมระดับจังหวัด'!$A$3:$P$80,8,0)</f>
        <v>11.48</v>
      </c>
      <c r="O23" s="1">
        <f>VLOOKUP($A23,'[1]ภาพรวมระดับจังหวัด'!$A$3:$P$80,9,0)</f>
        <v>8.62</v>
      </c>
      <c r="P23" s="1">
        <f>VLOOKUP($A23,'[1]ภาพรวมระดับจังหวัด'!$A$3:$P$80,10,0)</f>
        <v>20.43</v>
      </c>
      <c r="Q23" s="1">
        <f>VLOOKUP($A23,'[1]ภาพรวมระดับจังหวัด'!$A$3:$P$80,11,0)</f>
        <v>16.15</v>
      </c>
      <c r="R23" s="1">
        <f>VLOOKUP($A23,'[1]ภาพรวมระดับจังหวัด'!$A$3:$P$80,12,0)</f>
        <v>15.63</v>
      </c>
      <c r="S23" s="1">
        <f>VLOOKUP($A23,'[1]ภาพรวมระดับจังหวัด'!$A$3:$P$80,13,0)</f>
        <v>14.48</v>
      </c>
      <c r="T23" s="1">
        <f>VLOOKUP($A23,'[1]ภาพรวมระดับจังหวัด'!$A$3:$P$80,14,0)</f>
        <v>7.14</v>
      </c>
      <c r="U23" s="1">
        <f>VLOOKUP($A23,'[1]ภาพรวมระดับจังหวัด'!$A$3:$P$80,15,0)</f>
        <v>13.34</v>
      </c>
      <c r="V23" s="1">
        <f>VLOOKUP($A23,'[1]ภาพรวมระดับจังหวัด'!$A$3:$P$80,16,0)</f>
        <v>12.38</v>
      </c>
    </row>
    <row r="24" spans="1:22" ht="18">
      <c r="A24" s="15" t="s">
        <v>20</v>
      </c>
      <c r="B24" s="18">
        <v>24.15</v>
      </c>
      <c r="C24" s="18">
        <v>22.09</v>
      </c>
      <c r="D24" s="20">
        <v>25.06</v>
      </c>
      <c r="E24" s="20">
        <v>20.61</v>
      </c>
      <c r="F24" s="22"/>
      <c r="H24" s="1">
        <f>VLOOKUP($A24,'[1]ภาพรวมระดับจังหวัด'!$A$3:$P$80,2,0)</f>
        <v>18.81</v>
      </c>
      <c r="I24" s="1">
        <f>VLOOKUP($A24,'[1]ภาพรวมระดับจังหวัด'!$A$3:$P$80,3,0)</f>
        <v>13.1</v>
      </c>
      <c r="J24" s="1">
        <f>VLOOKUP($A24,'[1]ภาพรวมระดับจังหวัด'!$A$3:$P$80,4,0)</f>
        <v>16.41</v>
      </c>
      <c r="K24" s="1">
        <f>VLOOKUP($A24,'[1]ภาพรวมระดับจังหวัด'!$A$3:$P$80,5,0)</f>
        <v>6.11</v>
      </c>
      <c r="L24" s="1">
        <f>VLOOKUP($A24,'[1]ภาพรวมระดับจังหวัด'!$A$3:$P$80,6,0)</f>
        <v>7.15</v>
      </c>
      <c r="M24" s="1">
        <f>VLOOKUP($A24,'[1]ภาพรวมระดับจังหวัด'!$A$3:$P$80,7,0)</f>
        <v>8.39</v>
      </c>
      <c r="N24" s="1">
        <f>VLOOKUP($A24,'[1]ภาพรวมระดับจังหวัด'!$A$3:$P$80,8,0)</f>
        <v>18.89</v>
      </c>
      <c r="O24" s="1">
        <f>VLOOKUP($A24,'[1]ภาพรวมระดับจังหวัด'!$A$3:$P$80,9,0)</f>
        <v>21.53</v>
      </c>
      <c r="P24" s="1">
        <f>VLOOKUP($A24,'[1]ภาพรวมระดับจังหวัด'!$A$3:$P$80,10,0)</f>
        <v>16.65</v>
      </c>
      <c r="Q24" s="1">
        <f>VLOOKUP($A24,'[1]ภาพรวมระดับจังหวัด'!$A$3:$P$80,11,0)</f>
        <v>13.48</v>
      </c>
      <c r="R24" s="1">
        <f>VLOOKUP($A24,'[1]ภาพรวมระดับจังหวัด'!$A$3:$P$80,12,0)</f>
        <v>14.54</v>
      </c>
      <c r="S24" s="1">
        <f>VLOOKUP($A24,'[1]ภาพรวมระดับจังหวัด'!$A$3:$P$80,13,0)</f>
        <v>13.43</v>
      </c>
      <c r="T24" s="1">
        <f>VLOOKUP($A24,'[1]ภาพรวมระดับจังหวัด'!$A$3:$P$80,14,0)</f>
        <v>8.97</v>
      </c>
      <c r="U24" s="1">
        <f>VLOOKUP($A24,'[1]ภาพรวมระดับจังหวัด'!$A$3:$P$80,15,0)</f>
        <v>14.49</v>
      </c>
      <c r="V24" s="1">
        <f>VLOOKUP($A24,'[1]ภาพรวมระดับจังหวัด'!$A$3:$P$80,16,0)</f>
        <v>14.35</v>
      </c>
    </row>
    <row r="25" spans="1:22" ht="18">
      <c r="A25" s="15" t="s">
        <v>21</v>
      </c>
      <c r="B25" s="18">
        <v>31.59</v>
      </c>
      <c r="C25" s="18">
        <v>23.02</v>
      </c>
      <c r="D25" s="20">
        <v>24.98</v>
      </c>
      <c r="E25" s="20">
        <v>18.92</v>
      </c>
      <c r="F25" s="22"/>
      <c r="H25" s="1">
        <f>VLOOKUP($A25,'[1]ภาพรวมระดับจังหวัด'!$A$3:$P$80,2,0)</f>
        <v>12.63</v>
      </c>
      <c r="I25" s="1">
        <f>VLOOKUP($A25,'[1]ภาพรวมระดับจังหวัด'!$A$3:$P$80,3,0)</f>
        <v>11.9</v>
      </c>
      <c r="J25" s="1">
        <f>VLOOKUP($A25,'[1]ภาพรวมระดับจังหวัด'!$A$3:$P$80,4,0)</f>
        <v>9.9</v>
      </c>
      <c r="K25" s="1">
        <f>VLOOKUP($A25,'[1]ภาพรวมระดับจังหวัด'!$A$3:$P$80,5,0)</f>
        <v>11.85</v>
      </c>
      <c r="L25" s="1">
        <f>VLOOKUP($A25,'[1]ภาพรวมระดับจังหวัด'!$A$3:$P$80,6,0)</f>
        <v>12.54</v>
      </c>
      <c r="M25" s="1">
        <f>VLOOKUP($A25,'[1]ภาพรวมระดับจังหวัด'!$A$3:$P$80,7,0)</f>
        <v>10.64</v>
      </c>
      <c r="N25" s="1">
        <f>VLOOKUP($A25,'[1]ภาพรวมระดับจังหวัด'!$A$3:$P$80,8,0)</f>
        <v>11.32</v>
      </c>
      <c r="O25" s="1">
        <f>VLOOKUP($A25,'[1]ภาพรวมระดับจังหวัด'!$A$3:$P$80,9,0)</f>
        <v>14.54</v>
      </c>
      <c r="P25" s="1">
        <f>VLOOKUP($A25,'[1]ภาพรวมระดับจังหวัด'!$A$3:$P$80,10,0)</f>
        <v>13.14</v>
      </c>
      <c r="Q25" s="1">
        <f>VLOOKUP($A25,'[1]ภาพรวมระดับจังหวัด'!$A$3:$P$80,11,0)</f>
        <v>10.67</v>
      </c>
      <c r="R25" s="1">
        <f>VLOOKUP($A25,'[1]ภาพรวมระดับจังหวัด'!$A$3:$P$80,12,0)</f>
        <v>13.11</v>
      </c>
      <c r="S25" s="1">
        <f>VLOOKUP($A25,'[1]ภาพรวมระดับจังหวัด'!$A$3:$P$80,13,0)</f>
        <v>10.51</v>
      </c>
      <c r="T25" s="1">
        <f>VLOOKUP($A25,'[1]ภาพรวมระดับจังหวัด'!$A$3:$P$80,14,0)</f>
        <v>7.64</v>
      </c>
      <c r="U25" s="1">
        <f>VLOOKUP($A25,'[1]ภาพรวมระดับจังหวัด'!$A$3:$P$80,15,0)</f>
        <v>14.32</v>
      </c>
      <c r="V25" s="1">
        <f>VLOOKUP($A25,'[1]ภาพรวมระดับจังหวัด'!$A$3:$P$80,16,0)</f>
        <v>13.92</v>
      </c>
    </row>
    <row r="26" spans="1:22" ht="18">
      <c r="A26" s="15" t="s">
        <v>22</v>
      </c>
      <c r="B26" s="18">
        <v>27.09</v>
      </c>
      <c r="C26" s="18">
        <v>17.83</v>
      </c>
      <c r="D26" s="20">
        <v>22.1</v>
      </c>
      <c r="E26" s="20">
        <v>22.83</v>
      </c>
      <c r="F26" s="22"/>
      <c r="H26" s="1">
        <f>VLOOKUP($A26,'[1]ภาพรวมระดับจังหวัด'!$A$3:$P$80,2,0)</f>
        <v>18.01</v>
      </c>
      <c r="I26" s="1">
        <f>VLOOKUP($A26,'[1]ภาพรวมระดับจังหวัด'!$A$3:$P$80,3,0)</f>
        <v>10.68</v>
      </c>
      <c r="J26" s="1">
        <f>VLOOKUP($A26,'[1]ภาพรวมระดับจังหวัด'!$A$3:$P$80,4,0)</f>
        <v>6.85</v>
      </c>
      <c r="K26" s="1">
        <f>VLOOKUP($A26,'[1]ภาพรวมระดับจังหวัด'!$A$3:$P$80,5,0)</f>
        <v>9.16</v>
      </c>
      <c r="L26" s="1">
        <f>VLOOKUP($A26,'[1]ภาพรวมระดับจังหวัด'!$A$3:$P$80,6,0)</f>
        <v>10.26</v>
      </c>
      <c r="M26" s="1">
        <f>VLOOKUP($A26,'[1]ภาพรวมระดับจังหวัด'!$A$3:$P$80,7,0)</f>
        <v>10.08</v>
      </c>
      <c r="N26" s="1">
        <f>VLOOKUP($A26,'[1]ภาพรวมระดับจังหวัด'!$A$3:$P$80,8,0)</f>
        <v>11.4</v>
      </c>
      <c r="O26" s="1">
        <f>VLOOKUP($A26,'[1]ภาพรวมระดับจังหวัด'!$A$3:$P$80,9,0)</f>
        <v>7.21</v>
      </c>
      <c r="P26" s="1">
        <f>VLOOKUP($A26,'[1]ภาพรวมระดับจังหวัด'!$A$3:$P$80,10,0)</f>
        <v>10.04</v>
      </c>
      <c r="Q26" s="1">
        <f>VLOOKUP($A26,'[1]ภาพรวมระดับจังหวัด'!$A$3:$P$80,11,0)</f>
        <v>9.24</v>
      </c>
      <c r="R26" s="1">
        <f>VLOOKUP($A26,'[1]ภาพรวมระดับจังหวัด'!$A$3:$P$80,12,0)</f>
        <v>11.03</v>
      </c>
      <c r="S26" s="1">
        <f>VLOOKUP($A26,'[1]ภาพรวมระดับจังหวัด'!$A$3:$P$80,13,0)</f>
        <v>10.09</v>
      </c>
      <c r="T26" s="1">
        <f>VLOOKUP($A26,'[1]ภาพรวมระดับจังหวัด'!$A$3:$P$80,14,0)</f>
        <v>7.06</v>
      </c>
      <c r="U26" s="1">
        <f>VLOOKUP($A26,'[1]ภาพรวมระดับจังหวัด'!$A$3:$P$80,15,0)</f>
        <v>5.01</v>
      </c>
      <c r="V26" s="1">
        <f>VLOOKUP($A26,'[1]ภาพรวมระดับจังหวัด'!$A$3:$P$80,16,0)</f>
        <v>5.36</v>
      </c>
    </row>
    <row r="27" spans="1:22" ht="18">
      <c r="A27" s="15" t="s">
        <v>23</v>
      </c>
      <c r="B27" s="18">
        <v>23.06</v>
      </c>
      <c r="C27" s="18">
        <v>24.08</v>
      </c>
      <c r="D27" s="20">
        <v>20.96</v>
      </c>
      <c r="E27" s="20">
        <v>20.81</v>
      </c>
      <c r="F27" s="22"/>
      <c r="H27" s="1">
        <f>VLOOKUP($A27,'[1]ภาพรวมระดับจังหวัด'!$A$3:$P$80,2,0)</f>
        <v>18.78</v>
      </c>
      <c r="I27" s="1">
        <f>VLOOKUP($A27,'[1]ภาพรวมระดับจังหวัด'!$A$3:$P$80,3,0)</f>
        <v>17.84</v>
      </c>
      <c r="J27" s="1">
        <f>VLOOKUP($A27,'[1]ภาพรวมระดับจังหวัด'!$A$3:$P$80,4,0)</f>
        <v>15.16</v>
      </c>
      <c r="K27" s="1">
        <f>VLOOKUP($A27,'[1]ภาพรวมระดับจังหวัด'!$A$3:$P$80,5,0)</f>
        <v>14.65</v>
      </c>
      <c r="L27" s="1">
        <f>VLOOKUP($A27,'[1]ภาพรวมระดับจังหวัด'!$A$3:$P$80,6,0)</f>
        <v>12.1</v>
      </c>
      <c r="M27" s="1">
        <f>VLOOKUP($A27,'[1]ภาพรวมระดับจังหวัด'!$A$3:$P$80,7,0)</f>
        <v>12.66</v>
      </c>
      <c r="N27" s="1">
        <f>VLOOKUP($A27,'[1]ภาพรวมระดับจังหวัด'!$A$3:$P$80,8,0)</f>
        <v>22.35</v>
      </c>
      <c r="O27" s="1">
        <f>VLOOKUP($A27,'[1]ภาพรวมระดับจังหวัด'!$A$3:$P$80,9,0)</f>
        <v>13.86</v>
      </c>
      <c r="P27" s="1">
        <f>VLOOKUP($A27,'[1]ภาพรวมระดับจังหวัด'!$A$3:$P$80,10,0)</f>
        <v>15.35</v>
      </c>
      <c r="Q27" s="1">
        <f>VLOOKUP($A27,'[1]ภาพรวมระดับจังหวัด'!$A$3:$P$80,11,0)</f>
        <v>16.12</v>
      </c>
      <c r="R27" s="1">
        <f>VLOOKUP($A27,'[1]ภาพรวมระดับจังหวัด'!$A$3:$P$80,12,0)</f>
        <v>20.4</v>
      </c>
      <c r="S27" s="1">
        <f>VLOOKUP($A27,'[1]ภาพรวมระดับจังหวัด'!$A$3:$P$80,13,0)</f>
        <v>13.54</v>
      </c>
      <c r="T27" s="1">
        <f>VLOOKUP($A27,'[1]ภาพรวมระดับจังหวัด'!$A$3:$P$80,14,0)</f>
        <v>13.54</v>
      </c>
      <c r="U27" s="1">
        <f>VLOOKUP($A27,'[1]ภาพรวมระดับจังหวัด'!$A$3:$P$80,15,0)</f>
        <v>11.13</v>
      </c>
      <c r="V27" s="1">
        <f>VLOOKUP($A27,'[1]ภาพรวมระดับจังหวัด'!$A$3:$P$80,16,0)</f>
        <v>8.33</v>
      </c>
    </row>
    <row r="28" spans="1:22" ht="18">
      <c r="A28" s="15" t="s">
        <v>24</v>
      </c>
      <c r="B28" s="18">
        <v>22.4</v>
      </c>
      <c r="C28" s="18">
        <v>26.67</v>
      </c>
      <c r="D28" s="20">
        <v>22.54</v>
      </c>
      <c r="E28" s="20">
        <v>19.76</v>
      </c>
      <c r="F28" s="22"/>
      <c r="H28" s="1">
        <f>VLOOKUP($A28,'[1]ภาพรวมระดับจังหวัด'!$A$3:$P$80,2,0)</f>
        <v>27.21</v>
      </c>
      <c r="I28" s="1">
        <f>VLOOKUP($A28,'[1]ภาพรวมระดับจังหวัด'!$A$3:$P$80,3,0)</f>
        <v>23.59</v>
      </c>
      <c r="J28" s="1">
        <f>VLOOKUP($A28,'[1]ภาพรวมระดับจังหวัด'!$A$3:$P$80,4,0)</f>
        <v>29.05</v>
      </c>
      <c r="K28" s="1">
        <f>VLOOKUP($A28,'[1]ภาพรวมระดับจังหวัด'!$A$3:$P$80,5,0)</f>
        <v>25.73</v>
      </c>
      <c r="L28" s="1">
        <f>VLOOKUP($A28,'[1]ภาพรวมระดับจังหวัด'!$A$3:$P$80,6,0)</f>
        <v>24.9</v>
      </c>
      <c r="M28" s="1">
        <f>VLOOKUP($A28,'[1]ภาพรวมระดับจังหวัด'!$A$3:$P$80,7,0)</f>
        <v>22.74</v>
      </c>
      <c r="N28" s="1">
        <f>VLOOKUP($A28,'[1]ภาพรวมระดับจังหวัด'!$A$3:$P$80,8,0)</f>
        <v>16.38</v>
      </c>
      <c r="O28" s="1">
        <f>VLOOKUP($A28,'[1]ภาพรวมระดับจังหวัด'!$A$3:$P$80,9,0)</f>
        <v>13.16</v>
      </c>
      <c r="P28" s="1">
        <f>VLOOKUP($A28,'[1]ภาพรวมระดับจังหวัด'!$A$3:$P$80,10,0)</f>
        <v>12.15</v>
      </c>
      <c r="Q28" s="1">
        <f>VLOOKUP($A28,'[1]ภาพรวมระดับจังหวัด'!$A$3:$P$80,11,0)</f>
        <v>11.79</v>
      </c>
      <c r="R28" s="1">
        <f>VLOOKUP($A28,'[1]ภาพรวมระดับจังหวัด'!$A$3:$P$80,12,0)</f>
        <v>13.54</v>
      </c>
      <c r="S28" s="1">
        <f>VLOOKUP($A28,'[1]ภาพรวมระดับจังหวัด'!$A$3:$P$80,13,0)</f>
        <v>5.6</v>
      </c>
      <c r="T28" s="1">
        <f>VLOOKUP($A28,'[1]ภาพรวมระดับจังหวัด'!$A$3:$P$80,14,0)</f>
        <v>5.06</v>
      </c>
      <c r="U28" s="1">
        <f>VLOOKUP($A28,'[1]ภาพรวมระดับจังหวัด'!$A$3:$P$80,15,0)</f>
        <v>11.18</v>
      </c>
      <c r="V28" s="1">
        <f>VLOOKUP($A28,'[1]ภาพรวมระดับจังหวัด'!$A$3:$P$80,16,0)</f>
        <v>12.97</v>
      </c>
    </row>
    <row r="29" spans="1:22" ht="18">
      <c r="A29" s="15" t="s">
        <v>25</v>
      </c>
      <c r="B29" s="18">
        <v>19.97</v>
      </c>
      <c r="C29" s="18">
        <v>25.74</v>
      </c>
      <c r="D29" s="20">
        <v>26.09</v>
      </c>
      <c r="E29" s="20">
        <v>22.55</v>
      </c>
      <c r="F29" s="22"/>
      <c r="H29" s="1">
        <f>VLOOKUP($A29,'[1]ภาพรวมระดับจังหวัด'!$A$3:$P$80,2,0)</f>
        <v>17.02</v>
      </c>
      <c r="I29" s="1">
        <f>VLOOKUP($A29,'[1]ภาพรวมระดับจังหวัด'!$A$3:$P$80,3,0)</f>
        <v>15.85</v>
      </c>
      <c r="J29" s="1">
        <f>VLOOKUP($A29,'[1]ภาพรวมระดับจังหวัด'!$A$3:$P$80,4,0)</f>
        <v>18.81</v>
      </c>
      <c r="K29" s="1">
        <f>VLOOKUP($A29,'[1]ภาพรวมระดับจังหวัด'!$A$3:$P$80,5,0)</f>
        <v>16.84</v>
      </c>
      <c r="L29" s="1">
        <f>VLOOKUP($A29,'[1]ภาพรวมระดับจังหวัด'!$A$3:$P$80,6,0)</f>
        <v>22.95</v>
      </c>
      <c r="M29" s="1">
        <f>VLOOKUP($A29,'[1]ภาพรวมระดับจังหวัด'!$A$3:$P$80,7,0)</f>
        <v>16.73</v>
      </c>
      <c r="N29" s="1">
        <f>VLOOKUP($A29,'[1]ภาพรวมระดับจังหวัด'!$A$3:$P$80,8,0)</f>
        <v>23.94</v>
      </c>
      <c r="O29" s="1">
        <f>VLOOKUP($A29,'[1]ภาพรวมระดับจังหวัด'!$A$3:$P$80,9,0)</f>
        <v>18.44</v>
      </c>
      <c r="P29" s="1">
        <f>VLOOKUP($A29,'[1]ภาพรวมระดับจังหวัด'!$A$3:$P$80,10,0)</f>
        <v>11.11</v>
      </c>
      <c r="Q29" s="1">
        <f>VLOOKUP($A29,'[1]ภาพรวมระดับจังหวัด'!$A$3:$P$80,11,0)</f>
        <v>17.62</v>
      </c>
      <c r="R29" s="1">
        <f>VLOOKUP($A29,'[1]ภาพรวมระดับจังหวัด'!$A$3:$P$80,12,0)</f>
        <v>15.16</v>
      </c>
      <c r="S29" s="1">
        <f>VLOOKUP($A29,'[1]ภาพรวมระดับจังหวัด'!$A$3:$P$80,13,0)</f>
        <v>9.44</v>
      </c>
      <c r="T29" s="1">
        <f>VLOOKUP($A29,'[1]ภาพรวมระดับจังหวัด'!$A$3:$P$80,14,0)</f>
        <v>12.09</v>
      </c>
      <c r="U29" s="1">
        <f>VLOOKUP($A29,'[1]ภาพรวมระดับจังหวัด'!$A$3:$P$80,15,0)</f>
        <v>10.21</v>
      </c>
      <c r="V29" s="1">
        <f>VLOOKUP($A29,'[1]ภาพรวมระดับจังหวัด'!$A$3:$P$80,16,0)</f>
        <v>11.25</v>
      </c>
    </row>
    <row r="30" spans="1:22" ht="18">
      <c r="A30" s="15" t="s">
        <v>26</v>
      </c>
      <c r="B30" s="18"/>
      <c r="C30" s="18"/>
      <c r="D30" s="20"/>
      <c r="E30" s="20">
        <v>20.33</v>
      </c>
      <c r="F30" s="22"/>
      <c r="H30" s="1">
        <f>VLOOKUP($A30,'[1]ภาพรวมระดับจังหวัด'!$A$3:$P$80,2,0)</f>
        <v>0</v>
      </c>
      <c r="I30" s="1">
        <f>VLOOKUP($A30,'[1]ภาพรวมระดับจังหวัด'!$A$3:$P$80,3,0)</f>
        <v>0</v>
      </c>
      <c r="J30" s="1">
        <f>VLOOKUP($A30,'[1]ภาพรวมระดับจังหวัด'!$A$3:$P$80,4,0)</f>
        <v>0</v>
      </c>
      <c r="K30" s="1">
        <f>VLOOKUP($A30,'[1]ภาพรวมระดับจังหวัด'!$A$3:$P$80,5,0)</f>
        <v>0</v>
      </c>
      <c r="L30" s="1">
        <f>VLOOKUP($A30,'[1]ภาพรวมระดับจังหวัด'!$A$3:$P$80,6,0)</f>
        <v>0</v>
      </c>
      <c r="M30" s="1">
        <f>VLOOKUP($A30,'[1]ภาพรวมระดับจังหวัด'!$A$3:$P$80,7,0)</f>
        <v>0</v>
      </c>
      <c r="N30" s="1">
        <f>VLOOKUP($A30,'[1]ภาพรวมระดับจังหวัด'!$A$3:$P$80,8,0)</f>
        <v>0</v>
      </c>
      <c r="O30" s="1">
        <f>VLOOKUP($A30,'[1]ภาพรวมระดับจังหวัด'!$A$3:$P$80,9,0)</f>
        <v>0</v>
      </c>
      <c r="P30" s="1">
        <f>VLOOKUP($A30,'[1]ภาพรวมระดับจังหวัด'!$A$3:$P$80,10,0)</f>
        <v>0</v>
      </c>
      <c r="Q30" s="1">
        <f>VLOOKUP($A30,'[1]ภาพรวมระดับจังหวัด'!$A$3:$P$80,11,0)</f>
        <v>0</v>
      </c>
      <c r="R30" s="1">
        <f>VLOOKUP($A30,'[1]ภาพรวมระดับจังหวัด'!$A$3:$P$80,12,0)</f>
        <v>0</v>
      </c>
      <c r="S30" s="1">
        <f>VLOOKUP($A30,'[1]ภาพรวมระดับจังหวัด'!$A$3:$P$80,13,0)</f>
        <v>0</v>
      </c>
      <c r="T30" s="1">
        <f>VLOOKUP($A30,'[1]ภาพรวมระดับจังหวัด'!$A$3:$P$80,14,0)</f>
        <v>0</v>
      </c>
      <c r="U30" s="1">
        <f>VLOOKUP($A30,'[1]ภาพรวมระดับจังหวัด'!$A$3:$P$80,15,0)</f>
        <v>9.57</v>
      </c>
      <c r="V30" s="1">
        <f>VLOOKUP($A30,'[1]ภาพรวมระดับจังหวัด'!$A$3:$P$80,16,0)</f>
        <v>8.24</v>
      </c>
    </row>
    <row r="31" spans="1:22" ht="18">
      <c r="A31" s="15" t="s">
        <v>27</v>
      </c>
      <c r="B31" s="18">
        <v>28.91</v>
      </c>
      <c r="C31" s="18">
        <v>26.6</v>
      </c>
      <c r="D31" s="20">
        <v>26.39</v>
      </c>
      <c r="E31" s="20">
        <v>22.84</v>
      </c>
      <c r="F31" s="22"/>
      <c r="H31" s="1">
        <f>VLOOKUP($A31,'[1]ภาพรวมระดับจังหวัด'!$A$3:$P$80,2,0)</f>
        <v>14.25</v>
      </c>
      <c r="I31" s="1">
        <f>VLOOKUP($A31,'[1]ภาพรวมระดับจังหวัด'!$A$3:$P$80,3,0)</f>
        <v>17.8</v>
      </c>
      <c r="J31" s="1">
        <f>VLOOKUP($A31,'[1]ภาพรวมระดับจังหวัด'!$A$3:$P$80,4,0)</f>
        <v>15.98</v>
      </c>
      <c r="K31" s="1">
        <f>VLOOKUP($A31,'[1]ภาพรวมระดับจังหวัด'!$A$3:$P$80,5,0)</f>
        <v>16.51</v>
      </c>
      <c r="L31" s="1">
        <f>VLOOKUP($A31,'[1]ภาพรวมระดับจังหวัด'!$A$3:$P$80,6,0)</f>
        <v>15.25</v>
      </c>
      <c r="M31" s="1">
        <f>VLOOKUP($A31,'[1]ภาพรวมระดับจังหวัด'!$A$3:$P$80,7,0)</f>
        <v>16.6</v>
      </c>
      <c r="N31" s="1">
        <f>VLOOKUP($A31,'[1]ภาพรวมระดับจังหวัด'!$A$3:$P$80,8,0)</f>
        <v>15.57</v>
      </c>
      <c r="O31" s="1">
        <f>VLOOKUP($A31,'[1]ภาพรวมระดับจังหวัด'!$A$3:$P$80,9,0)</f>
        <v>15.1</v>
      </c>
      <c r="P31" s="1">
        <f>VLOOKUP($A31,'[1]ภาพรวมระดับจังหวัด'!$A$3:$P$80,10,0)</f>
        <v>11.88</v>
      </c>
      <c r="Q31" s="1">
        <f>VLOOKUP($A31,'[1]ภาพรวมระดับจังหวัด'!$A$3:$P$80,11,0)</f>
        <v>12.86</v>
      </c>
      <c r="R31" s="1">
        <f>VLOOKUP($A31,'[1]ภาพรวมระดับจังหวัด'!$A$3:$P$80,12,0)</f>
        <v>13.41</v>
      </c>
      <c r="S31" s="1">
        <f>VLOOKUP($A31,'[1]ภาพรวมระดับจังหวัด'!$A$3:$P$80,13,0)</f>
        <v>13.38</v>
      </c>
      <c r="T31" s="1">
        <f>VLOOKUP($A31,'[1]ภาพรวมระดับจังหวัด'!$A$3:$P$80,14,0)</f>
        <v>12.73</v>
      </c>
      <c r="U31" s="1">
        <f>VLOOKUP($A31,'[1]ภาพรวมระดับจังหวัด'!$A$3:$P$80,15,0)</f>
        <v>12.54</v>
      </c>
      <c r="V31" s="1">
        <f>VLOOKUP($A31,'[1]ภาพรวมระดับจังหวัด'!$A$3:$P$80,16,0)</f>
        <v>13.46</v>
      </c>
    </row>
    <row r="32" spans="1:22" ht="18">
      <c r="A32" s="15" t="s">
        <v>28</v>
      </c>
      <c r="B32" s="18">
        <v>25.12</v>
      </c>
      <c r="C32" s="18">
        <v>26.34</v>
      </c>
      <c r="D32" s="20">
        <v>26.72</v>
      </c>
      <c r="E32" s="20">
        <v>17.53</v>
      </c>
      <c r="F32" s="22"/>
      <c r="H32" s="1">
        <f>VLOOKUP($A32,'[1]ภาพรวมระดับจังหวัด'!$A$3:$P$80,2,0)</f>
        <v>22.78</v>
      </c>
      <c r="I32" s="1">
        <f>VLOOKUP($A32,'[1]ภาพรวมระดับจังหวัด'!$A$3:$P$80,3,0)</f>
        <v>19.97</v>
      </c>
      <c r="J32" s="1">
        <f>VLOOKUP($A32,'[1]ภาพรวมระดับจังหวัด'!$A$3:$P$80,4,0)</f>
        <v>20.94</v>
      </c>
      <c r="K32" s="1">
        <f>VLOOKUP($A32,'[1]ภาพรวมระดับจังหวัด'!$A$3:$P$80,5,0)</f>
        <v>14.8</v>
      </c>
      <c r="L32" s="1">
        <f>VLOOKUP($A32,'[1]ภาพรวมระดับจังหวัด'!$A$3:$P$80,6,0)</f>
        <v>18.9</v>
      </c>
      <c r="M32" s="1">
        <f>VLOOKUP($A32,'[1]ภาพรวมระดับจังหวัด'!$A$3:$P$80,7,0)</f>
        <v>14.29</v>
      </c>
      <c r="N32" s="1">
        <f>VLOOKUP($A32,'[1]ภาพรวมระดับจังหวัด'!$A$3:$P$80,8,0)</f>
        <v>19.87</v>
      </c>
      <c r="O32" s="1">
        <f>VLOOKUP($A32,'[1]ภาพรวมระดับจังหวัด'!$A$3:$P$80,9,0)</f>
        <v>22.03</v>
      </c>
      <c r="P32" s="1">
        <f>VLOOKUP($A32,'[1]ภาพรวมระดับจังหวัด'!$A$3:$P$80,10,0)</f>
        <v>20.57</v>
      </c>
      <c r="Q32" s="1">
        <f>VLOOKUP($A32,'[1]ภาพรวมระดับจังหวัด'!$A$3:$P$80,11,0)</f>
        <v>18.83</v>
      </c>
      <c r="R32" s="1">
        <f>VLOOKUP($A32,'[1]ภาพรวมระดับจังหวัด'!$A$3:$P$80,12,0)</f>
        <v>17.03</v>
      </c>
      <c r="S32" s="1">
        <f>VLOOKUP($A32,'[1]ภาพรวมระดับจังหวัด'!$A$3:$P$80,13,0)</f>
        <v>15.21</v>
      </c>
      <c r="T32" s="1">
        <f>VLOOKUP($A32,'[1]ภาพรวมระดับจังหวัด'!$A$3:$P$80,14,0)</f>
        <v>4.75</v>
      </c>
      <c r="U32" s="1">
        <f>VLOOKUP($A32,'[1]ภาพรวมระดับจังหวัด'!$A$3:$P$80,15,0)</f>
        <v>12.06</v>
      </c>
      <c r="V32" s="1">
        <f>VLOOKUP($A32,'[1]ภาพรวมระดับจังหวัด'!$A$3:$P$80,16,0)</f>
        <v>11.16</v>
      </c>
    </row>
    <row r="33" spans="1:22" ht="18">
      <c r="A33" s="15" t="s">
        <v>29</v>
      </c>
      <c r="B33" s="18">
        <v>24.62</v>
      </c>
      <c r="C33" s="18">
        <v>27.97</v>
      </c>
      <c r="D33" s="20">
        <v>23.34</v>
      </c>
      <c r="E33" s="20">
        <v>24.96</v>
      </c>
      <c r="F33" s="22"/>
      <c r="H33" s="1">
        <f>VLOOKUP($A33,'[1]ภาพรวมระดับจังหวัด'!$A$3:$P$80,2,0)</f>
        <v>19.17</v>
      </c>
      <c r="I33" s="1">
        <f>VLOOKUP($A33,'[1]ภาพรวมระดับจังหวัด'!$A$3:$P$80,3,0)</f>
        <v>17.43</v>
      </c>
      <c r="J33" s="1">
        <f>VLOOKUP($A33,'[1]ภาพรวมระดับจังหวัด'!$A$3:$P$80,4,0)</f>
        <v>15.07</v>
      </c>
      <c r="K33" s="1">
        <f>VLOOKUP($A33,'[1]ภาพรวมระดับจังหวัด'!$A$3:$P$80,5,0)</f>
        <v>15.26</v>
      </c>
      <c r="L33" s="1">
        <f>VLOOKUP($A33,'[1]ภาพรวมระดับจังหวัด'!$A$3:$P$80,6,0)</f>
        <v>21.75</v>
      </c>
      <c r="M33" s="1">
        <f>VLOOKUP($A33,'[1]ภาพรวมระดับจังหวัด'!$A$3:$P$80,7,0)</f>
        <v>21.53</v>
      </c>
      <c r="N33" s="1">
        <f>VLOOKUP($A33,'[1]ภาพรวมระดับจังหวัด'!$A$3:$P$80,8,0)</f>
        <v>20.35</v>
      </c>
      <c r="O33" s="1">
        <f>VLOOKUP($A33,'[1]ภาพรวมระดับจังหวัด'!$A$3:$P$80,9,0)</f>
        <v>18.11</v>
      </c>
      <c r="P33" s="1">
        <f>VLOOKUP($A33,'[1]ภาพรวมระดับจังหวัด'!$A$3:$P$80,10,0)</f>
        <v>12.9</v>
      </c>
      <c r="Q33" s="1">
        <f>VLOOKUP($A33,'[1]ภาพรวมระดับจังหวัด'!$A$3:$P$80,11,0)</f>
        <v>13.78</v>
      </c>
      <c r="R33" s="1">
        <f>VLOOKUP($A33,'[1]ภาพรวมระดับจังหวัด'!$A$3:$P$80,12,0)</f>
        <v>12.37</v>
      </c>
      <c r="S33" s="1">
        <f>VLOOKUP($A33,'[1]ภาพรวมระดับจังหวัด'!$A$3:$P$80,13,0)</f>
        <v>11.89</v>
      </c>
      <c r="T33" s="1">
        <f>VLOOKUP($A33,'[1]ภาพรวมระดับจังหวัด'!$A$3:$P$80,14,0)</f>
        <v>7.06</v>
      </c>
      <c r="U33" s="1">
        <f>VLOOKUP($A33,'[1]ภาพรวมระดับจังหวัด'!$A$3:$P$80,15,0)</f>
        <v>9.95</v>
      </c>
      <c r="V33" s="1">
        <f>VLOOKUP($A33,'[1]ภาพรวมระดับจังหวัด'!$A$3:$P$80,16,0)</f>
        <v>8.35</v>
      </c>
    </row>
    <row r="34" spans="1:22" ht="18">
      <c r="A34" s="15" t="s">
        <v>30</v>
      </c>
      <c r="B34" s="18">
        <v>25.19</v>
      </c>
      <c r="C34" s="18">
        <v>27.2</v>
      </c>
      <c r="D34" s="20">
        <v>26.2</v>
      </c>
      <c r="E34" s="20">
        <v>19.31</v>
      </c>
      <c r="F34" s="22"/>
      <c r="H34" s="1">
        <f>VLOOKUP($A34,'[1]ภาพรวมระดับจังหวัด'!$A$3:$P$80,2,0)</f>
        <v>17.3</v>
      </c>
      <c r="I34" s="1">
        <f>VLOOKUP($A34,'[1]ภาพรวมระดับจังหวัด'!$A$3:$P$80,3,0)</f>
        <v>16.57</v>
      </c>
      <c r="J34" s="1">
        <f>VLOOKUP($A34,'[1]ภาพรวมระดับจังหวัด'!$A$3:$P$80,4,0)</f>
        <v>16.31</v>
      </c>
      <c r="K34" s="1">
        <f>VLOOKUP($A34,'[1]ภาพรวมระดับจังหวัด'!$A$3:$P$80,5,0)</f>
        <v>22.3</v>
      </c>
      <c r="L34" s="1">
        <f>VLOOKUP($A34,'[1]ภาพรวมระดับจังหวัด'!$A$3:$P$80,6,0)</f>
        <v>19.98</v>
      </c>
      <c r="M34" s="1">
        <f>VLOOKUP($A34,'[1]ภาพรวมระดับจังหวัด'!$A$3:$P$80,7,0)</f>
        <v>23.07</v>
      </c>
      <c r="N34" s="1">
        <f>VLOOKUP($A34,'[1]ภาพรวมระดับจังหวัด'!$A$3:$P$80,8,0)</f>
        <v>23.42</v>
      </c>
      <c r="O34" s="1">
        <f>VLOOKUP($A34,'[1]ภาพรวมระดับจังหวัด'!$A$3:$P$80,9,0)</f>
        <v>22.04</v>
      </c>
      <c r="P34" s="1">
        <f>VLOOKUP($A34,'[1]ภาพรวมระดับจังหวัด'!$A$3:$P$80,10,0)</f>
        <v>21.03</v>
      </c>
      <c r="Q34" s="1">
        <f>VLOOKUP($A34,'[1]ภาพรวมระดับจังหวัด'!$A$3:$P$80,11,0)</f>
        <v>21.93</v>
      </c>
      <c r="R34" s="1">
        <f>VLOOKUP($A34,'[1]ภาพรวมระดับจังหวัด'!$A$3:$P$80,12,0)</f>
        <v>22.48</v>
      </c>
      <c r="S34" s="1">
        <f>VLOOKUP($A34,'[1]ภาพรวมระดับจังหวัด'!$A$3:$P$80,13,0)</f>
        <v>25.29</v>
      </c>
      <c r="T34" s="1">
        <f>VLOOKUP($A34,'[1]ภาพรวมระดับจังหวัด'!$A$3:$P$80,14,0)</f>
        <v>21.47</v>
      </c>
      <c r="U34" s="1">
        <f>VLOOKUP($A34,'[1]ภาพรวมระดับจังหวัด'!$A$3:$P$80,15,0)</f>
        <v>11.2</v>
      </c>
      <c r="V34" s="1">
        <f>VLOOKUP($A34,'[1]ภาพรวมระดับจังหวัด'!$A$3:$P$80,16,0)</f>
        <v>17.94</v>
      </c>
    </row>
    <row r="35" spans="1:22" ht="18">
      <c r="A35" s="15" t="s">
        <v>31</v>
      </c>
      <c r="B35" s="18">
        <v>24.16</v>
      </c>
      <c r="C35" s="18">
        <v>24.04</v>
      </c>
      <c r="D35" s="20">
        <v>23.26</v>
      </c>
      <c r="E35" s="20">
        <v>18.04</v>
      </c>
      <c r="F35" s="22"/>
      <c r="H35" s="1">
        <f>VLOOKUP($A35,'[1]ภาพรวมระดับจังหวัด'!$A$3:$P$80,2,0)</f>
        <v>7.46</v>
      </c>
      <c r="I35" s="1">
        <f>VLOOKUP($A35,'[1]ภาพรวมระดับจังหวัด'!$A$3:$P$80,3,0)</f>
        <v>12.78</v>
      </c>
      <c r="J35" s="1">
        <f>VLOOKUP($A35,'[1]ภาพรวมระดับจังหวัด'!$A$3:$P$80,4,0)</f>
        <v>10.4</v>
      </c>
      <c r="K35" s="1">
        <f>VLOOKUP($A35,'[1]ภาพรวมระดับจังหวัด'!$A$3:$P$80,5,0)</f>
        <v>8.18</v>
      </c>
      <c r="L35" s="1">
        <f>VLOOKUP($A35,'[1]ภาพรวมระดับจังหวัด'!$A$3:$P$80,6,0)</f>
        <v>10.88</v>
      </c>
      <c r="M35" s="1">
        <f>VLOOKUP($A35,'[1]ภาพรวมระดับจังหวัด'!$A$3:$P$80,7,0)</f>
        <v>14.23</v>
      </c>
      <c r="N35" s="1">
        <f>VLOOKUP($A35,'[1]ภาพรวมระดับจังหวัด'!$A$3:$P$80,8,0)</f>
        <v>14.85</v>
      </c>
      <c r="O35" s="1">
        <f>VLOOKUP($A35,'[1]ภาพรวมระดับจังหวัด'!$A$3:$P$80,9,0)</f>
        <v>9.49</v>
      </c>
      <c r="P35" s="1">
        <f>VLOOKUP($A35,'[1]ภาพรวมระดับจังหวัด'!$A$3:$P$80,10,0)</f>
        <v>12.67</v>
      </c>
      <c r="Q35" s="1">
        <f>VLOOKUP($A35,'[1]ภาพรวมระดับจังหวัด'!$A$3:$P$80,11,0)</f>
        <v>19.06</v>
      </c>
      <c r="R35" s="1">
        <f>VLOOKUP($A35,'[1]ภาพรวมระดับจังหวัด'!$A$3:$P$80,12,0)</f>
        <v>16.32</v>
      </c>
      <c r="S35" s="1">
        <f>VLOOKUP($A35,'[1]ภาพรวมระดับจังหวัด'!$A$3:$P$80,13,0)</f>
        <v>17.08</v>
      </c>
      <c r="T35" s="1">
        <f>VLOOKUP($A35,'[1]ภาพรวมระดับจังหวัด'!$A$3:$P$80,14,0)</f>
        <v>14.02</v>
      </c>
      <c r="U35" s="1">
        <f>VLOOKUP($A35,'[1]ภาพรวมระดับจังหวัด'!$A$3:$P$80,15,0)</f>
        <v>13.93</v>
      </c>
      <c r="V35" s="1">
        <f>VLOOKUP($A35,'[1]ภาพรวมระดับจังหวัด'!$A$3:$P$80,16,0)</f>
        <v>10.34</v>
      </c>
    </row>
    <row r="36" spans="1:22" ht="18">
      <c r="A36" s="15" t="s">
        <v>32</v>
      </c>
      <c r="B36" s="18">
        <v>27.61</v>
      </c>
      <c r="C36" s="18">
        <v>22.53</v>
      </c>
      <c r="D36" s="20">
        <v>23.12</v>
      </c>
      <c r="E36" s="20">
        <v>17.96</v>
      </c>
      <c r="F36" s="22"/>
      <c r="H36" s="1">
        <f>VLOOKUP($A36,'[1]ภาพรวมระดับจังหวัด'!$A$3:$P$80,2,0)</f>
        <v>21.04</v>
      </c>
      <c r="I36" s="1">
        <f>VLOOKUP($A36,'[1]ภาพรวมระดับจังหวัด'!$A$3:$P$80,3,0)</f>
        <v>22.33</v>
      </c>
      <c r="J36" s="1">
        <f>VLOOKUP($A36,'[1]ภาพรวมระดับจังหวัด'!$A$3:$P$80,4,0)</f>
        <v>17.06</v>
      </c>
      <c r="K36" s="1">
        <f>VLOOKUP($A36,'[1]ภาพรวมระดับจังหวัด'!$A$3:$P$80,5,0)</f>
        <v>18.19</v>
      </c>
      <c r="L36" s="1">
        <f>VLOOKUP($A36,'[1]ภาพรวมระดับจังหวัด'!$A$3:$P$80,6,0)</f>
        <v>21.95</v>
      </c>
      <c r="M36" s="1">
        <f>VLOOKUP($A36,'[1]ภาพรวมระดับจังหวัด'!$A$3:$P$80,7,0)</f>
        <v>22.87</v>
      </c>
      <c r="N36" s="1">
        <f>VLOOKUP($A36,'[1]ภาพรวมระดับจังหวัด'!$A$3:$P$80,8,0)</f>
        <v>22.46</v>
      </c>
      <c r="O36" s="1">
        <f>VLOOKUP($A36,'[1]ภาพรวมระดับจังหวัด'!$A$3:$P$80,9,0)</f>
        <v>13.24</v>
      </c>
      <c r="P36" s="1">
        <f>VLOOKUP($A36,'[1]ภาพรวมระดับจังหวัด'!$A$3:$P$80,10,0)</f>
        <v>13.01</v>
      </c>
      <c r="Q36" s="1">
        <f>VLOOKUP($A36,'[1]ภาพรวมระดับจังหวัด'!$A$3:$P$80,11,0)</f>
        <v>11.86</v>
      </c>
      <c r="R36" s="1">
        <f>VLOOKUP($A36,'[1]ภาพรวมระดับจังหวัด'!$A$3:$P$80,12,0)</f>
        <v>12.7</v>
      </c>
      <c r="S36" s="1">
        <f>VLOOKUP($A36,'[1]ภาพรวมระดับจังหวัด'!$A$3:$P$80,13,0)</f>
        <v>11.82</v>
      </c>
      <c r="T36" s="1">
        <f>VLOOKUP($A36,'[1]ภาพรวมระดับจังหวัด'!$A$3:$P$80,14,0)</f>
        <v>9.03</v>
      </c>
      <c r="U36" s="1">
        <f>VLOOKUP($A36,'[1]ภาพรวมระดับจังหวัด'!$A$3:$P$80,15,0)</f>
        <v>17.13</v>
      </c>
      <c r="V36" s="1">
        <f>VLOOKUP($A36,'[1]ภาพรวมระดับจังหวัด'!$A$3:$P$80,16,0)</f>
        <v>16.19</v>
      </c>
    </row>
    <row r="37" spans="1:22" ht="18">
      <c r="A37" s="15" t="s">
        <v>33</v>
      </c>
      <c r="B37" s="18">
        <v>28.11</v>
      </c>
      <c r="C37" s="18">
        <v>23.29</v>
      </c>
      <c r="D37" s="20">
        <v>24.11</v>
      </c>
      <c r="E37" s="20">
        <v>22.85</v>
      </c>
      <c r="F37" s="22"/>
      <c r="H37" s="1">
        <f>VLOOKUP($A37,'[1]ภาพรวมระดับจังหวัด'!$A$3:$P$80,2,0)</f>
        <v>22.1</v>
      </c>
      <c r="I37" s="1">
        <f>VLOOKUP($A37,'[1]ภาพรวมระดับจังหวัด'!$A$3:$P$80,3,0)</f>
        <v>16.96</v>
      </c>
      <c r="J37" s="1">
        <f>VLOOKUP($A37,'[1]ภาพรวมระดับจังหวัด'!$A$3:$P$80,4,0)</f>
        <v>18.06</v>
      </c>
      <c r="K37" s="1">
        <f>VLOOKUP($A37,'[1]ภาพรวมระดับจังหวัด'!$A$3:$P$80,5,0)</f>
        <v>19.85</v>
      </c>
      <c r="L37" s="1">
        <f>VLOOKUP($A37,'[1]ภาพรวมระดับจังหวัด'!$A$3:$P$80,6,0)</f>
        <v>18.52</v>
      </c>
      <c r="M37" s="1">
        <f>VLOOKUP($A37,'[1]ภาพรวมระดับจังหวัด'!$A$3:$P$80,7,0)</f>
        <v>20.8</v>
      </c>
      <c r="N37" s="1">
        <f>VLOOKUP($A37,'[1]ภาพรวมระดับจังหวัด'!$A$3:$P$80,8,0)</f>
        <v>17.63</v>
      </c>
      <c r="O37" s="1">
        <f>VLOOKUP($A37,'[1]ภาพรวมระดับจังหวัด'!$A$3:$P$80,9,0)</f>
        <v>18.16</v>
      </c>
      <c r="P37" s="1">
        <f>VLOOKUP($A37,'[1]ภาพรวมระดับจังหวัด'!$A$3:$P$80,10,0)</f>
        <v>15.5</v>
      </c>
      <c r="Q37" s="1">
        <f>VLOOKUP($A37,'[1]ภาพรวมระดับจังหวัด'!$A$3:$P$80,11,0)</f>
        <v>12.84</v>
      </c>
      <c r="R37" s="1">
        <f>VLOOKUP($A37,'[1]ภาพรวมระดับจังหวัด'!$A$3:$P$80,12,0)</f>
        <v>16.14</v>
      </c>
      <c r="S37" s="1">
        <f>VLOOKUP($A37,'[1]ภาพรวมระดับจังหวัด'!$A$3:$P$80,13,0)</f>
        <v>17.51</v>
      </c>
      <c r="T37" s="1">
        <f>VLOOKUP($A37,'[1]ภาพรวมระดับจังหวัด'!$A$3:$P$80,14,0)</f>
        <v>11.53</v>
      </c>
      <c r="U37" s="1">
        <f>VLOOKUP($A37,'[1]ภาพรวมระดับจังหวัด'!$A$3:$P$80,15,0)</f>
        <v>14.64</v>
      </c>
      <c r="V37" s="1">
        <f>VLOOKUP($A37,'[1]ภาพรวมระดับจังหวัด'!$A$3:$P$80,16,0)</f>
        <v>14.75</v>
      </c>
    </row>
    <row r="38" spans="1:22" ht="18">
      <c r="A38" s="15" t="s">
        <v>34</v>
      </c>
      <c r="B38" s="18">
        <v>30.15</v>
      </c>
      <c r="C38" s="18">
        <v>22.28</v>
      </c>
      <c r="D38" s="20">
        <v>24.55</v>
      </c>
      <c r="E38" s="20">
        <v>22.93</v>
      </c>
      <c r="F38" s="22"/>
      <c r="H38" s="1">
        <f>VLOOKUP($A38,'[1]ภาพรวมระดับจังหวัด'!$A$3:$P$80,2,0)</f>
        <v>16.38</v>
      </c>
      <c r="I38" s="1">
        <f>VLOOKUP($A38,'[1]ภาพรวมระดับจังหวัด'!$A$3:$P$80,3,0)</f>
        <v>14.13</v>
      </c>
      <c r="J38" s="1">
        <f>VLOOKUP($A38,'[1]ภาพรวมระดับจังหวัด'!$A$3:$P$80,4,0)</f>
        <v>14.23</v>
      </c>
      <c r="K38" s="1">
        <f>VLOOKUP($A38,'[1]ภาพรวมระดับจังหวัด'!$A$3:$P$80,5,0)</f>
        <v>14.31</v>
      </c>
      <c r="L38" s="1">
        <f>VLOOKUP($A38,'[1]ภาพรวมระดับจังหวัด'!$A$3:$P$80,6,0)</f>
        <v>15.15</v>
      </c>
      <c r="M38" s="1">
        <f>VLOOKUP($A38,'[1]ภาพรวมระดับจังหวัด'!$A$3:$P$80,7,0)</f>
        <v>15.48</v>
      </c>
      <c r="N38" s="1">
        <f>VLOOKUP($A38,'[1]ภาพรวมระดับจังหวัด'!$A$3:$P$80,8,0)</f>
        <v>12.77</v>
      </c>
      <c r="O38" s="1">
        <f>VLOOKUP($A38,'[1]ภาพรวมระดับจังหวัด'!$A$3:$P$80,9,0)</f>
        <v>12.43</v>
      </c>
      <c r="P38" s="1">
        <f>VLOOKUP($A38,'[1]ภาพรวมระดับจังหวัด'!$A$3:$P$80,10,0)</f>
        <v>11.28</v>
      </c>
      <c r="Q38" s="1">
        <f>VLOOKUP($A38,'[1]ภาพรวมระดับจังหวัด'!$A$3:$P$80,11,0)</f>
        <v>12.58</v>
      </c>
      <c r="R38" s="1">
        <f>VLOOKUP($A38,'[1]ภาพรวมระดับจังหวัด'!$A$3:$P$80,12,0)</f>
        <v>14.82</v>
      </c>
      <c r="S38" s="1">
        <f>VLOOKUP($A38,'[1]ภาพรวมระดับจังหวัด'!$A$3:$P$80,13,0)</f>
        <v>15.51</v>
      </c>
      <c r="T38" s="1">
        <f>VLOOKUP($A38,'[1]ภาพรวมระดับจังหวัด'!$A$3:$P$80,14,0)</f>
        <v>8.75</v>
      </c>
      <c r="U38" s="1">
        <f>VLOOKUP($A38,'[1]ภาพรวมระดับจังหวัด'!$A$3:$P$80,15,0)</f>
        <v>13.04</v>
      </c>
      <c r="V38" s="1">
        <f>VLOOKUP($A38,'[1]ภาพรวมระดับจังหวัด'!$A$3:$P$80,16,0)</f>
        <v>14.42</v>
      </c>
    </row>
    <row r="39" spans="1:22" ht="18">
      <c r="A39" s="15" t="s">
        <v>35</v>
      </c>
      <c r="B39" s="18">
        <v>26.37</v>
      </c>
      <c r="C39" s="18">
        <v>24.96</v>
      </c>
      <c r="D39" s="20">
        <v>18.75</v>
      </c>
      <c r="E39" s="20">
        <v>25.87</v>
      </c>
      <c r="F39" s="22"/>
      <c r="H39" s="1">
        <f>VLOOKUP($A39,'[1]ภาพรวมระดับจังหวัด'!$A$3:$P$80,2,0)</f>
        <v>13.03</v>
      </c>
      <c r="I39" s="1">
        <f>VLOOKUP($A39,'[1]ภาพรวมระดับจังหวัด'!$A$3:$P$80,3,0)</f>
        <v>18.55</v>
      </c>
      <c r="J39" s="1">
        <f>VLOOKUP($A39,'[1]ภาพรวมระดับจังหวัด'!$A$3:$P$80,4,0)</f>
        <v>18.77</v>
      </c>
      <c r="K39" s="1">
        <f>VLOOKUP($A39,'[1]ภาพรวมระดับจังหวัด'!$A$3:$P$80,5,0)</f>
        <v>18.88</v>
      </c>
      <c r="L39" s="1">
        <f>VLOOKUP($A39,'[1]ภาพรวมระดับจังหวัด'!$A$3:$P$80,6,0)</f>
        <v>18.33</v>
      </c>
      <c r="M39" s="1">
        <f>VLOOKUP($A39,'[1]ภาพรวมระดับจังหวัด'!$A$3:$P$80,7,0)</f>
        <v>20.2</v>
      </c>
      <c r="N39" s="1">
        <f>VLOOKUP($A39,'[1]ภาพรวมระดับจังหวัด'!$A$3:$P$80,8,0)</f>
        <v>18.25</v>
      </c>
      <c r="O39" s="1">
        <f>VLOOKUP($A39,'[1]ภาพรวมระดับจังหวัด'!$A$3:$P$80,9,0)</f>
        <v>15.4</v>
      </c>
      <c r="P39" s="1">
        <f>VLOOKUP($A39,'[1]ภาพรวมระดับจังหวัด'!$A$3:$P$80,10,0)</f>
        <v>31.29</v>
      </c>
      <c r="Q39" s="1">
        <f>VLOOKUP($A39,'[1]ภาพรวมระดับจังหวัด'!$A$3:$P$80,11,0)</f>
        <v>13.75</v>
      </c>
      <c r="R39" s="1">
        <f>VLOOKUP($A39,'[1]ภาพรวมระดับจังหวัด'!$A$3:$P$80,12,0)</f>
        <v>11.47</v>
      </c>
      <c r="S39" s="1">
        <f>VLOOKUP($A39,'[1]ภาพรวมระดับจังหวัด'!$A$3:$P$80,13,0)</f>
        <v>11</v>
      </c>
      <c r="T39" s="1">
        <f>VLOOKUP($A39,'[1]ภาพรวมระดับจังหวัด'!$A$3:$P$80,14,0)</f>
        <v>6.5</v>
      </c>
      <c r="U39" s="1">
        <f>VLOOKUP($A39,'[1]ภาพรวมระดับจังหวัด'!$A$3:$P$80,15,0)</f>
        <v>12.37</v>
      </c>
      <c r="V39" s="1">
        <f>VLOOKUP($A39,'[1]ภาพรวมระดับจังหวัด'!$A$3:$P$80,16,0)</f>
        <v>10.01</v>
      </c>
    </row>
    <row r="40" spans="1:22" ht="18">
      <c r="A40" s="15" t="s">
        <v>36</v>
      </c>
      <c r="B40" s="18">
        <v>26.89</v>
      </c>
      <c r="C40" s="18">
        <v>24.81</v>
      </c>
      <c r="D40" s="20">
        <v>24.64</v>
      </c>
      <c r="E40" s="20">
        <v>19.89</v>
      </c>
      <c r="F40" s="22"/>
      <c r="H40" s="1">
        <f>VLOOKUP($A40,'[1]ภาพรวมระดับจังหวัด'!$A$3:$P$80,2,0)</f>
        <v>16.45</v>
      </c>
      <c r="I40" s="1">
        <f>VLOOKUP($A40,'[1]ภาพรวมระดับจังหวัด'!$A$3:$P$80,3,0)</f>
        <v>13.99</v>
      </c>
      <c r="J40" s="1">
        <f>VLOOKUP($A40,'[1]ภาพรวมระดับจังหวัด'!$A$3:$P$80,4,0)</f>
        <v>12.97</v>
      </c>
      <c r="K40" s="1">
        <f>VLOOKUP($A40,'[1]ภาพรวมระดับจังหวัด'!$A$3:$P$80,5,0)</f>
        <v>10.43</v>
      </c>
      <c r="L40" s="1">
        <f>VLOOKUP($A40,'[1]ภาพรวมระดับจังหวัด'!$A$3:$P$80,6,0)</f>
        <v>17.88</v>
      </c>
      <c r="M40" s="1">
        <f>VLOOKUP($A40,'[1]ภาพรวมระดับจังหวัด'!$A$3:$P$80,7,0)</f>
        <v>15.48</v>
      </c>
      <c r="N40" s="1">
        <f>VLOOKUP($A40,'[1]ภาพรวมระดับจังหวัด'!$A$3:$P$80,8,0)</f>
        <v>12.3</v>
      </c>
      <c r="O40" s="1">
        <f>VLOOKUP($A40,'[1]ภาพรวมระดับจังหวัด'!$A$3:$P$80,9,0)</f>
        <v>8.22</v>
      </c>
      <c r="P40" s="1">
        <f>VLOOKUP($A40,'[1]ภาพรวมระดับจังหวัด'!$A$3:$P$80,10,0)</f>
        <v>9.49</v>
      </c>
      <c r="Q40" s="1">
        <f>VLOOKUP($A40,'[1]ภาพรวมระดับจังหวัด'!$A$3:$P$80,11,0)</f>
        <v>11.91</v>
      </c>
      <c r="R40" s="1">
        <f>VLOOKUP($A40,'[1]ภาพรวมระดับจังหวัด'!$A$3:$P$80,12,0)</f>
        <v>10.3</v>
      </c>
      <c r="S40" s="1">
        <f>VLOOKUP($A40,'[1]ภาพรวมระดับจังหวัด'!$A$3:$P$80,13,0)</f>
        <v>20.27</v>
      </c>
      <c r="T40" s="1">
        <f>VLOOKUP($A40,'[1]ภาพรวมระดับจังหวัด'!$A$3:$P$80,14,0)</f>
        <v>7.53</v>
      </c>
      <c r="U40" s="1">
        <f>VLOOKUP($A40,'[1]ภาพรวมระดับจังหวัด'!$A$3:$P$80,15,0)</f>
        <v>17.31</v>
      </c>
      <c r="V40" s="1">
        <f>VLOOKUP($A40,'[1]ภาพรวมระดับจังหวัด'!$A$3:$P$80,16,0)</f>
        <v>14.96</v>
      </c>
    </row>
    <row r="41" spans="1:22" ht="18">
      <c r="A41" s="15" t="s">
        <v>37</v>
      </c>
      <c r="B41" s="18">
        <v>28.22</v>
      </c>
      <c r="C41" s="18">
        <v>28</v>
      </c>
      <c r="D41" s="20">
        <v>22.98</v>
      </c>
      <c r="E41" s="20">
        <v>18.94</v>
      </c>
      <c r="F41" s="22"/>
      <c r="H41" s="1">
        <f>VLOOKUP($A41,'[1]ภาพรวมระดับจังหวัด'!$A$3:$P$80,2,0)</f>
        <v>17.25</v>
      </c>
      <c r="I41" s="1">
        <f>VLOOKUP($A41,'[1]ภาพรวมระดับจังหวัด'!$A$3:$P$80,3,0)</f>
        <v>20.72</v>
      </c>
      <c r="J41" s="1">
        <f>VLOOKUP($A41,'[1]ภาพรวมระดับจังหวัด'!$A$3:$P$80,4,0)</f>
        <v>16.15</v>
      </c>
      <c r="K41" s="1">
        <f>VLOOKUP($A41,'[1]ภาพรวมระดับจังหวัด'!$A$3:$P$80,5,0)</f>
        <v>20.84</v>
      </c>
      <c r="L41" s="1">
        <f>VLOOKUP($A41,'[1]ภาพรวมระดับจังหวัด'!$A$3:$P$80,6,0)</f>
        <v>22.17</v>
      </c>
      <c r="M41" s="1">
        <f>VLOOKUP($A41,'[1]ภาพรวมระดับจังหวัด'!$A$3:$P$80,7,0)</f>
        <v>22.71</v>
      </c>
      <c r="N41" s="1">
        <f>VLOOKUP($A41,'[1]ภาพรวมระดับจังหวัด'!$A$3:$P$80,8,0)</f>
        <v>21.35</v>
      </c>
      <c r="O41" s="1">
        <f>VLOOKUP($A41,'[1]ภาพรวมระดับจังหวัด'!$A$3:$P$80,9,0)</f>
        <v>22.75</v>
      </c>
      <c r="P41" s="1">
        <f>VLOOKUP($A41,'[1]ภาพรวมระดับจังหวัด'!$A$3:$P$80,10,0)</f>
        <v>21.46</v>
      </c>
      <c r="Q41" s="1">
        <f>VLOOKUP($A41,'[1]ภาพรวมระดับจังหวัด'!$A$3:$P$80,11,0)</f>
        <v>16.07</v>
      </c>
      <c r="R41" s="1">
        <f>VLOOKUP($A41,'[1]ภาพรวมระดับจังหวัด'!$A$3:$P$80,12,0)</f>
        <v>16.89</v>
      </c>
      <c r="S41" s="1">
        <f>VLOOKUP($A41,'[1]ภาพรวมระดับจังหวัด'!$A$3:$P$80,13,0)</f>
        <v>21.59</v>
      </c>
      <c r="T41" s="1">
        <f>VLOOKUP($A41,'[1]ภาพรวมระดับจังหวัด'!$A$3:$P$80,14,0)</f>
        <v>4.42</v>
      </c>
      <c r="U41" s="1">
        <f>VLOOKUP($A41,'[1]ภาพรวมระดับจังหวัด'!$A$3:$P$80,15,0)</f>
        <v>15.27</v>
      </c>
      <c r="V41" s="1">
        <f>VLOOKUP($A41,'[1]ภาพรวมระดับจังหวัด'!$A$3:$P$80,16,0)</f>
        <v>11.08</v>
      </c>
    </row>
    <row r="42" spans="1:22" ht="18">
      <c r="A42" s="15" t="s">
        <v>38</v>
      </c>
      <c r="B42" s="18">
        <v>20.86</v>
      </c>
      <c r="C42" s="18">
        <v>22.75</v>
      </c>
      <c r="D42" s="20">
        <v>22.08</v>
      </c>
      <c r="E42" s="20">
        <v>15.08</v>
      </c>
      <c r="F42" s="22"/>
      <c r="H42" s="1">
        <f>VLOOKUP($A42,'[1]ภาพรวมระดับจังหวัด'!$A$3:$P$80,2,0)</f>
        <v>8.79</v>
      </c>
      <c r="I42" s="1">
        <f>VLOOKUP($A42,'[1]ภาพรวมระดับจังหวัด'!$A$3:$P$80,3,0)</f>
        <v>16.95</v>
      </c>
      <c r="J42" s="1">
        <f>VLOOKUP($A42,'[1]ภาพรวมระดับจังหวัด'!$A$3:$P$80,4,0)</f>
        <v>14.4</v>
      </c>
      <c r="K42" s="1">
        <f>VLOOKUP($A42,'[1]ภาพรวมระดับจังหวัด'!$A$3:$P$80,5,0)</f>
        <v>17.49</v>
      </c>
      <c r="L42" s="1">
        <f>VLOOKUP($A42,'[1]ภาพรวมระดับจังหวัด'!$A$3:$P$80,6,0)</f>
        <v>24.88</v>
      </c>
      <c r="M42" s="1">
        <f>VLOOKUP($A42,'[1]ภาพรวมระดับจังหวัด'!$A$3:$P$80,7,0)</f>
        <v>31.19</v>
      </c>
      <c r="N42" s="1">
        <f>VLOOKUP($A42,'[1]ภาพรวมระดับจังหวัด'!$A$3:$P$80,8,0)</f>
        <v>26.74</v>
      </c>
      <c r="O42" s="1">
        <f>VLOOKUP($A42,'[1]ภาพรวมระดับจังหวัด'!$A$3:$P$80,9,0)</f>
        <v>22.73</v>
      </c>
      <c r="P42" s="1">
        <f>VLOOKUP($A42,'[1]ภาพรวมระดับจังหวัด'!$A$3:$P$80,10,0)</f>
        <v>17.25</v>
      </c>
      <c r="Q42" s="1">
        <f>VLOOKUP($A42,'[1]ภาพรวมระดับจังหวัด'!$A$3:$P$80,11,0)</f>
        <v>19.89</v>
      </c>
      <c r="R42" s="1">
        <f>VLOOKUP($A42,'[1]ภาพรวมระดับจังหวัด'!$A$3:$P$80,12,0)</f>
        <v>19.16</v>
      </c>
      <c r="S42" s="1">
        <f>VLOOKUP($A42,'[1]ภาพรวมระดับจังหวัด'!$A$3:$P$80,13,0)</f>
        <v>21.19</v>
      </c>
      <c r="T42" s="1">
        <f>VLOOKUP($A42,'[1]ภาพรวมระดับจังหวัด'!$A$3:$P$80,14,0)</f>
        <v>15.18</v>
      </c>
      <c r="U42" s="1">
        <f>VLOOKUP($A42,'[1]ภาพรวมระดับจังหวัด'!$A$3:$P$80,15,0)</f>
        <v>13.79</v>
      </c>
      <c r="V42" s="1">
        <f>VLOOKUP($A42,'[1]ภาพรวมระดับจังหวัด'!$A$3:$P$80,16,0)</f>
        <v>17.15</v>
      </c>
    </row>
    <row r="43" spans="1:22" ht="18">
      <c r="A43" s="15" t="s">
        <v>39</v>
      </c>
      <c r="B43" s="18">
        <v>25.64</v>
      </c>
      <c r="C43" s="18">
        <v>24.3</v>
      </c>
      <c r="D43" s="20">
        <v>23.77</v>
      </c>
      <c r="E43" s="20">
        <v>20.81</v>
      </c>
      <c r="F43" s="22"/>
      <c r="H43" s="1">
        <f>VLOOKUP($A43,'[1]ภาพรวมระดับจังหวัด'!$A$3:$P$80,2,0)</f>
        <v>16.87</v>
      </c>
      <c r="I43" s="1">
        <f>VLOOKUP($A43,'[1]ภาพรวมระดับจังหวัด'!$A$3:$P$80,3,0)</f>
        <v>25.3</v>
      </c>
      <c r="J43" s="1">
        <f>VLOOKUP($A43,'[1]ภาพรวมระดับจังหวัด'!$A$3:$P$80,4,0)</f>
        <v>27.33</v>
      </c>
      <c r="K43" s="1">
        <f>VLOOKUP($A43,'[1]ภาพรวมระดับจังหวัด'!$A$3:$P$80,5,0)</f>
        <v>23.4</v>
      </c>
      <c r="L43" s="1">
        <f>VLOOKUP($A43,'[1]ภาพรวมระดับจังหวัด'!$A$3:$P$80,6,0)</f>
        <v>37.08</v>
      </c>
      <c r="M43" s="1">
        <f>VLOOKUP($A43,'[1]ภาพรวมระดับจังหวัด'!$A$3:$P$80,7,0)</f>
        <v>37.4</v>
      </c>
      <c r="N43" s="1">
        <f>VLOOKUP($A43,'[1]ภาพรวมระดับจังหวัด'!$A$3:$P$80,8,0)</f>
        <v>32.12</v>
      </c>
      <c r="O43" s="1">
        <f>VLOOKUP($A43,'[1]ภาพรวมระดับจังหวัด'!$A$3:$P$80,9,0)</f>
        <v>32.86</v>
      </c>
      <c r="P43" s="1">
        <f>VLOOKUP($A43,'[1]ภาพรวมระดับจังหวัด'!$A$3:$P$80,10,0)</f>
        <v>26.14</v>
      </c>
      <c r="Q43" s="1">
        <f>VLOOKUP($A43,'[1]ภาพรวมระดับจังหวัด'!$A$3:$P$80,11,0)</f>
        <v>21.97</v>
      </c>
      <c r="R43" s="1">
        <f>VLOOKUP($A43,'[1]ภาพรวมระดับจังหวัด'!$A$3:$P$80,12,0)</f>
        <v>24.19</v>
      </c>
      <c r="S43" s="1">
        <f>VLOOKUP($A43,'[1]ภาพรวมระดับจังหวัด'!$A$3:$P$80,13,0)</f>
        <v>20.26</v>
      </c>
      <c r="T43" s="1">
        <f>VLOOKUP($A43,'[1]ภาพรวมระดับจังหวัด'!$A$3:$P$80,14,0)</f>
        <v>23.48</v>
      </c>
      <c r="U43" s="1">
        <f>VLOOKUP($A43,'[1]ภาพรวมระดับจังหวัด'!$A$3:$P$80,15,0)</f>
        <v>16.34</v>
      </c>
      <c r="V43" s="1">
        <f>VLOOKUP($A43,'[1]ภาพรวมระดับจังหวัด'!$A$3:$P$80,16,0)</f>
        <v>10.13</v>
      </c>
    </row>
    <row r="44" spans="1:22" ht="18">
      <c r="A44" s="15" t="s">
        <v>40</v>
      </c>
      <c r="B44" s="18">
        <v>20.71</v>
      </c>
      <c r="C44" s="18">
        <v>19.52</v>
      </c>
      <c r="D44" s="20">
        <v>17.83</v>
      </c>
      <c r="E44" s="20">
        <v>17.08</v>
      </c>
      <c r="F44" s="22"/>
      <c r="H44" s="1">
        <f>VLOOKUP($A44,'[1]ภาพรวมระดับจังหวัด'!$A$3:$P$80,2,0)</f>
        <v>12.11</v>
      </c>
      <c r="I44" s="1">
        <f>VLOOKUP($A44,'[1]ภาพรวมระดับจังหวัด'!$A$3:$P$80,3,0)</f>
        <v>16.49</v>
      </c>
      <c r="J44" s="1">
        <f>VLOOKUP($A44,'[1]ภาพรวมระดับจังหวัด'!$A$3:$P$80,4,0)</f>
        <v>12.7</v>
      </c>
      <c r="K44" s="1">
        <f>VLOOKUP($A44,'[1]ภาพรวมระดับจังหวัด'!$A$3:$P$80,5,0)</f>
        <v>15.73</v>
      </c>
      <c r="L44" s="1">
        <f>VLOOKUP($A44,'[1]ภาพรวมระดับจังหวัด'!$A$3:$P$80,6,0)</f>
        <v>15.98</v>
      </c>
      <c r="M44" s="1">
        <f>VLOOKUP($A44,'[1]ภาพรวมระดับจังหวัด'!$A$3:$P$80,7,0)</f>
        <v>25.34</v>
      </c>
      <c r="N44" s="1">
        <f>VLOOKUP($A44,'[1]ภาพรวมระดับจังหวัด'!$A$3:$P$80,8,0)</f>
        <v>21.05</v>
      </c>
      <c r="O44" s="1">
        <f>VLOOKUP($A44,'[1]ภาพรวมระดับจังหวัด'!$A$3:$P$80,9,0)</f>
        <v>18.67</v>
      </c>
      <c r="P44" s="1">
        <f>VLOOKUP($A44,'[1]ภาพรวมระดับจังหวัด'!$A$3:$P$80,10,0)</f>
        <v>23.52</v>
      </c>
      <c r="Q44" s="1">
        <f>VLOOKUP($A44,'[1]ภาพรวมระดับจังหวัด'!$A$3:$P$80,11,0)</f>
        <v>20.63</v>
      </c>
      <c r="R44" s="1">
        <f>VLOOKUP($A44,'[1]ภาพรวมระดับจังหวัด'!$A$3:$P$80,12,0)</f>
        <v>15.11</v>
      </c>
      <c r="S44" s="1">
        <f>VLOOKUP($A44,'[1]ภาพรวมระดับจังหวัด'!$A$3:$P$80,13,0)</f>
        <v>13.87</v>
      </c>
      <c r="T44" s="1">
        <f>VLOOKUP($A44,'[1]ภาพรวมระดับจังหวัด'!$A$3:$P$80,14,0)</f>
        <v>14.96</v>
      </c>
      <c r="U44" s="1">
        <f>VLOOKUP($A44,'[1]ภาพรวมระดับจังหวัด'!$A$3:$P$80,15,0)</f>
        <v>18.08</v>
      </c>
      <c r="V44" s="1">
        <f>VLOOKUP($A44,'[1]ภาพรวมระดับจังหวัด'!$A$3:$P$80,16,0)</f>
        <v>9.91</v>
      </c>
    </row>
    <row r="45" spans="1:22" ht="18">
      <c r="A45" s="15" t="s">
        <v>41</v>
      </c>
      <c r="B45" s="18">
        <v>18.03</v>
      </c>
      <c r="C45" s="18">
        <v>18.61</v>
      </c>
      <c r="D45" s="20">
        <v>16.78</v>
      </c>
      <c r="E45" s="20">
        <v>16.36</v>
      </c>
      <c r="F45" s="22"/>
      <c r="H45" s="1">
        <f>VLOOKUP($A45,'[1]ภาพรวมระดับจังหวัด'!$A$3:$P$80,2,0)</f>
        <v>15.06</v>
      </c>
      <c r="I45" s="1">
        <f>VLOOKUP($A45,'[1]ภาพรวมระดับจังหวัด'!$A$3:$P$80,3,0)</f>
        <v>12.37</v>
      </c>
      <c r="J45" s="1">
        <f>VLOOKUP($A45,'[1]ภาพรวมระดับจังหวัด'!$A$3:$P$80,4,0)</f>
        <v>14.88</v>
      </c>
      <c r="K45" s="1">
        <f>VLOOKUP($A45,'[1]ภาพรวมระดับจังหวัด'!$A$3:$P$80,5,0)</f>
        <v>15.08</v>
      </c>
      <c r="L45" s="1">
        <f>VLOOKUP($A45,'[1]ภาพรวมระดับจังหวัด'!$A$3:$P$80,6,0)</f>
        <v>20</v>
      </c>
      <c r="M45" s="1">
        <f>VLOOKUP($A45,'[1]ภาพรวมระดับจังหวัด'!$A$3:$P$80,7,0)</f>
        <v>21.18</v>
      </c>
      <c r="N45" s="1">
        <f>VLOOKUP($A45,'[1]ภาพรวมระดับจังหวัด'!$A$3:$P$80,8,0)</f>
        <v>22.13</v>
      </c>
      <c r="O45" s="1">
        <f>VLOOKUP($A45,'[1]ภาพรวมระดับจังหวัด'!$A$3:$P$80,9,0)</f>
        <v>20.67</v>
      </c>
      <c r="P45" s="1">
        <f>VLOOKUP($A45,'[1]ภาพรวมระดับจังหวัด'!$A$3:$P$80,10,0)</f>
        <v>21.39</v>
      </c>
      <c r="Q45" s="1">
        <f>VLOOKUP($A45,'[1]ภาพรวมระดับจังหวัด'!$A$3:$P$80,11,0)</f>
        <v>19.99</v>
      </c>
      <c r="R45" s="1">
        <f>VLOOKUP($A45,'[1]ภาพรวมระดับจังหวัด'!$A$3:$P$80,12,0)</f>
        <v>18.96</v>
      </c>
      <c r="S45" s="1">
        <f>VLOOKUP($A45,'[1]ภาพรวมระดับจังหวัด'!$A$3:$P$80,13,0)</f>
        <v>22.03</v>
      </c>
      <c r="T45" s="1">
        <f>VLOOKUP($A45,'[1]ภาพรวมระดับจังหวัด'!$A$3:$P$80,14,0)</f>
        <v>11.02</v>
      </c>
      <c r="U45" s="1">
        <f>VLOOKUP($A45,'[1]ภาพรวมระดับจังหวัด'!$A$3:$P$80,15,0)</f>
        <v>17.57</v>
      </c>
      <c r="V45" s="1">
        <f>VLOOKUP($A45,'[1]ภาพรวมระดับจังหวัด'!$A$3:$P$80,16,0)</f>
        <v>16.48</v>
      </c>
    </row>
    <row r="46" spans="1:22" ht="18">
      <c r="A46" s="15" t="s">
        <v>42</v>
      </c>
      <c r="B46" s="18">
        <v>18.39</v>
      </c>
      <c r="C46" s="18">
        <v>19.71</v>
      </c>
      <c r="D46" s="20">
        <v>21.32</v>
      </c>
      <c r="E46" s="20">
        <v>16.05</v>
      </c>
      <c r="F46" s="22"/>
      <c r="H46" s="1">
        <f>VLOOKUP($A46,'[1]ภาพรวมระดับจังหวัด'!$A$3:$P$80,2,0)</f>
        <v>23.6</v>
      </c>
      <c r="I46" s="1">
        <f>VLOOKUP($A46,'[1]ภาพรวมระดับจังหวัด'!$A$3:$P$80,3,0)</f>
        <v>18.47</v>
      </c>
      <c r="J46" s="1">
        <f>VLOOKUP($A46,'[1]ภาพรวมระดับจังหวัด'!$A$3:$P$80,4,0)</f>
        <v>25.94</v>
      </c>
      <c r="K46" s="1">
        <f>VLOOKUP($A46,'[1]ภาพรวมระดับจังหวัด'!$A$3:$P$80,5,0)</f>
        <v>17.88</v>
      </c>
      <c r="L46" s="1">
        <f>VLOOKUP($A46,'[1]ภาพรวมระดับจังหวัด'!$A$3:$P$80,6,0)</f>
        <v>23.29</v>
      </c>
      <c r="M46" s="1">
        <f>VLOOKUP($A46,'[1]ภาพรวมระดับจังหวัด'!$A$3:$P$80,7,0)</f>
        <v>26.75</v>
      </c>
      <c r="N46" s="1">
        <f>VLOOKUP($A46,'[1]ภาพรวมระดับจังหวัด'!$A$3:$P$80,8,0)</f>
        <v>22.39</v>
      </c>
      <c r="O46" s="1">
        <f>VLOOKUP($A46,'[1]ภาพรวมระดับจังหวัด'!$A$3:$P$80,9,0)</f>
        <v>17.18</v>
      </c>
      <c r="P46" s="1">
        <f>VLOOKUP($A46,'[1]ภาพรวมระดับจังหวัด'!$A$3:$P$80,10,0)</f>
        <v>18.36</v>
      </c>
      <c r="Q46" s="1">
        <f>VLOOKUP($A46,'[1]ภาพรวมระดับจังหวัด'!$A$3:$P$80,11,0)</f>
        <v>15.03</v>
      </c>
      <c r="R46" s="1">
        <f>VLOOKUP($A46,'[1]ภาพรวมระดับจังหวัด'!$A$3:$P$80,12,0)</f>
        <v>11.44</v>
      </c>
      <c r="S46" s="1">
        <f>VLOOKUP($A46,'[1]ภาพรวมระดับจังหวัด'!$A$3:$P$80,13,0)</f>
        <v>13.42</v>
      </c>
      <c r="T46" s="1">
        <f>VLOOKUP($A46,'[1]ภาพรวมระดับจังหวัด'!$A$3:$P$80,14,0)</f>
        <v>10.2</v>
      </c>
      <c r="U46" s="1">
        <f>VLOOKUP($A46,'[1]ภาพรวมระดับจังหวัด'!$A$3:$P$80,15,0)</f>
        <v>16.78</v>
      </c>
      <c r="V46" s="1">
        <f>VLOOKUP($A46,'[1]ภาพรวมระดับจังหวัด'!$A$3:$P$80,16,0)</f>
        <v>20.76</v>
      </c>
    </row>
    <row r="47" spans="1:22" ht="18">
      <c r="A47" s="15" t="s">
        <v>43</v>
      </c>
      <c r="B47" s="18">
        <v>11.71</v>
      </c>
      <c r="C47" s="18">
        <v>14.05</v>
      </c>
      <c r="D47" s="20">
        <v>16.65</v>
      </c>
      <c r="E47" s="20">
        <v>15.71</v>
      </c>
      <c r="F47" s="22"/>
      <c r="H47" s="1">
        <f>VLOOKUP($A47,'[1]ภาพรวมระดับจังหวัด'!$A$3:$P$80,2,0)</f>
        <v>12.29</v>
      </c>
      <c r="I47" s="1">
        <f>VLOOKUP($A47,'[1]ภาพรวมระดับจังหวัด'!$A$3:$P$80,3,0)</f>
        <v>12.67</v>
      </c>
      <c r="J47" s="1">
        <f>VLOOKUP($A47,'[1]ภาพรวมระดับจังหวัด'!$A$3:$P$80,4,0)</f>
        <v>10.08</v>
      </c>
      <c r="K47" s="1">
        <f>VLOOKUP($A47,'[1]ภาพรวมระดับจังหวัด'!$A$3:$P$80,5,0)</f>
        <v>10.47</v>
      </c>
      <c r="L47" s="1">
        <f>VLOOKUP($A47,'[1]ภาพรวมระดับจังหวัด'!$A$3:$P$80,6,0)</f>
        <v>16.2</v>
      </c>
      <c r="M47" s="1">
        <f>VLOOKUP($A47,'[1]ภาพรวมระดับจังหวัด'!$A$3:$P$80,7,0)</f>
        <v>20.12</v>
      </c>
      <c r="N47" s="1">
        <f>VLOOKUP($A47,'[1]ภาพรวมระดับจังหวัด'!$A$3:$P$80,8,0)</f>
        <v>15.28</v>
      </c>
      <c r="O47" s="1">
        <f>VLOOKUP($A47,'[1]ภาพรวมระดับจังหวัด'!$A$3:$P$80,9,0)</f>
        <v>19.87</v>
      </c>
      <c r="P47" s="1">
        <f>VLOOKUP($A47,'[1]ภาพรวมระดับจังหวัด'!$A$3:$P$80,10,0)</f>
        <v>19.47</v>
      </c>
      <c r="Q47" s="1">
        <f>VLOOKUP($A47,'[1]ภาพรวมระดับจังหวัด'!$A$3:$P$80,11,0)</f>
        <v>18.85</v>
      </c>
      <c r="R47" s="1">
        <f>VLOOKUP($A47,'[1]ภาพรวมระดับจังหวัด'!$A$3:$P$80,12,0)</f>
        <v>18.91</v>
      </c>
      <c r="S47" s="1">
        <f>VLOOKUP($A47,'[1]ภาพรวมระดับจังหวัด'!$A$3:$P$80,13,0)</f>
        <v>14.72</v>
      </c>
      <c r="T47" s="1">
        <f>VLOOKUP($A47,'[1]ภาพรวมระดับจังหวัด'!$A$3:$P$80,14,0)</f>
        <v>10.29</v>
      </c>
      <c r="U47" s="1">
        <f>VLOOKUP($A47,'[1]ภาพรวมระดับจังหวัด'!$A$3:$P$80,15,0)</f>
        <v>8.81</v>
      </c>
      <c r="V47" s="1">
        <f>VLOOKUP($A47,'[1]ภาพรวมระดับจังหวัด'!$A$3:$P$80,16,0)</f>
        <v>4.82</v>
      </c>
    </row>
    <row r="48" spans="1:22" ht="18">
      <c r="A48" s="15" t="s">
        <v>44</v>
      </c>
      <c r="B48" s="18">
        <v>20.46</v>
      </c>
      <c r="C48" s="18">
        <v>22.69</v>
      </c>
      <c r="D48" s="20">
        <v>16.01</v>
      </c>
      <c r="E48" s="20">
        <v>17.95</v>
      </c>
      <c r="F48" s="22"/>
      <c r="H48" s="1">
        <f>VLOOKUP($A48,'[1]ภาพรวมระดับจังหวัด'!$A$3:$P$80,2,0)</f>
        <v>11.01</v>
      </c>
      <c r="I48" s="1">
        <f>VLOOKUP($A48,'[1]ภาพรวมระดับจังหวัด'!$A$3:$P$80,3,0)</f>
        <v>14.37</v>
      </c>
      <c r="J48" s="1">
        <f>VLOOKUP($A48,'[1]ภาพรวมระดับจังหวัด'!$A$3:$P$80,4,0)</f>
        <v>17.79</v>
      </c>
      <c r="K48" s="1">
        <f>VLOOKUP($A48,'[1]ภาพรวมระดับจังหวัด'!$A$3:$P$80,5,0)</f>
        <v>30.45</v>
      </c>
      <c r="L48" s="1">
        <f>VLOOKUP($A48,'[1]ภาพรวมระดับจังหวัด'!$A$3:$P$80,6,0)</f>
        <v>20.25</v>
      </c>
      <c r="M48" s="1">
        <f>VLOOKUP($A48,'[1]ภาพรวมระดับจังหวัด'!$A$3:$P$80,7,0)</f>
        <v>21.34</v>
      </c>
      <c r="N48" s="1">
        <f>VLOOKUP($A48,'[1]ภาพรวมระดับจังหวัด'!$A$3:$P$80,8,0)</f>
        <v>21.09</v>
      </c>
      <c r="O48" s="1">
        <f>VLOOKUP($A48,'[1]ภาพรวมระดับจังหวัด'!$A$3:$P$80,9,0)</f>
        <v>21.15</v>
      </c>
      <c r="P48" s="1">
        <f>VLOOKUP($A48,'[1]ภาพรวมระดับจังหวัด'!$A$3:$P$80,10,0)</f>
        <v>18.92</v>
      </c>
      <c r="Q48" s="1">
        <f>VLOOKUP($A48,'[1]ภาพรวมระดับจังหวัด'!$A$3:$P$80,11,0)</f>
        <v>21.17</v>
      </c>
      <c r="R48" s="1">
        <f>VLOOKUP($A48,'[1]ภาพรวมระดับจังหวัด'!$A$3:$P$80,12,0)</f>
        <v>19.08</v>
      </c>
      <c r="S48" s="1">
        <f>VLOOKUP($A48,'[1]ภาพรวมระดับจังหวัด'!$A$3:$P$80,13,0)</f>
        <v>18.07</v>
      </c>
      <c r="T48" s="1">
        <f>VLOOKUP($A48,'[1]ภาพรวมระดับจังหวัด'!$A$3:$P$80,14,0)</f>
        <v>15.01</v>
      </c>
      <c r="U48" s="1">
        <f>VLOOKUP($A48,'[1]ภาพรวมระดับจังหวัด'!$A$3:$P$80,15,0)</f>
        <v>23.02</v>
      </c>
      <c r="V48" s="1">
        <f>VLOOKUP($A48,'[1]ภาพรวมระดับจังหวัด'!$A$3:$P$80,16,0)</f>
        <v>20.69</v>
      </c>
    </row>
    <row r="49" spans="1:22" ht="18">
      <c r="A49" s="15" t="s">
        <v>45</v>
      </c>
      <c r="B49" s="18">
        <v>22.62</v>
      </c>
      <c r="C49" s="18">
        <v>21.05</v>
      </c>
      <c r="D49" s="20">
        <v>19.58</v>
      </c>
      <c r="E49" s="20">
        <v>14.54</v>
      </c>
      <c r="F49" s="22"/>
      <c r="H49" s="1">
        <f>VLOOKUP($A49,'[1]ภาพรวมระดับจังหวัด'!$A$3:$P$80,2,0)</f>
        <v>19.31</v>
      </c>
      <c r="I49" s="1">
        <f>VLOOKUP($A49,'[1]ภาพรวมระดับจังหวัด'!$A$3:$P$80,3,0)</f>
        <v>16.99</v>
      </c>
      <c r="J49" s="1">
        <f>VLOOKUP($A49,'[1]ภาพรวมระดับจังหวัด'!$A$3:$P$80,4,0)</f>
        <v>14.21</v>
      </c>
      <c r="K49" s="1">
        <f>VLOOKUP($A49,'[1]ภาพรวมระดับจังหวัด'!$A$3:$P$80,5,0)</f>
        <v>14.33</v>
      </c>
      <c r="L49" s="1">
        <f>VLOOKUP($A49,'[1]ภาพรวมระดับจังหวัด'!$A$3:$P$80,6,0)</f>
        <v>18.36</v>
      </c>
      <c r="M49" s="1">
        <f>VLOOKUP($A49,'[1]ภาพรวมระดับจังหวัด'!$A$3:$P$80,7,0)</f>
        <v>23.13</v>
      </c>
      <c r="N49" s="1">
        <f>VLOOKUP($A49,'[1]ภาพรวมระดับจังหวัด'!$A$3:$P$80,8,0)</f>
        <v>23.22</v>
      </c>
      <c r="O49" s="1">
        <f>VLOOKUP($A49,'[1]ภาพรวมระดับจังหวัด'!$A$3:$P$80,9,0)</f>
        <v>16.24</v>
      </c>
      <c r="P49" s="1">
        <f>VLOOKUP($A49,'[1]ภาพรวมระดับจังหวัด'!$A$3:$P$80,10,0)</f>
        <v>15.5</v>
      </c>
      <c r="Q49" s="1">
        <f>VLOOKUP($A49,'[1]ภาพรวมระดับจังหวัด'!$A$3:$P$80,11,0)</f>
        <v>18.86</v>
      </c>
      <c r="R49" s="1">
        <f>VLOOKUP($A49,'[1]ภาพรวมระดับจังหวัด'!$A$3:$P$80,12,0)</f>
        <v>16.13</v>
      </c>
      <c r="S49" s="1">
        <f>VLOOKUP($A49,'[1]ภาพรวมระดับจังหวัด'!$A$3:$P$80,13,0)</f>
        <v>17.41</v>
      </c>
      <c r="T49" s="1">
        <f>VLOOKUP($A49,'[1]ภาพรวมระดับจังหวัด'!$A$3:$P$80,14,0)</f>
        <v>9.43</v>
      </c>
      <c r="U49" s="1">
        <f>VLOOKUP($A49,'[1]ภาพรวมระดับจังหวัด'!$A$3:$P$80,15,0)</f>
        <v>14.85</v>
      </c>
      <c r="V49" s="1">
        <f>VLOOKUP($A49,'[1]ภาพรวมระดับจังหวัด'!$A$3:$P$80,16,0)</f>
        <v>14.16</v>
      </c>
    </row>
    <row r="50" spans="1:22" ht="18">
      <c r="A50" s="15" t="s">
        <v>46</v>
      </c>
      <c r="B50" s="18">
        <v>29.93</v>
      </c>
      <c r="C50" s="18">
        <v>24.38</v>
      </c>
      <c r="D50" s="20">
        <v>30.59</v>
      </c>
      <c r="E50" s="20">
        <v>18.25</v>
      </c>
      <c r="F50" s="22"/>
      <c r="H50" s="1">
        <f>VLOOKUP($A50,'[1]ภาพรวมระดับจังหวัด'!$A$3:$P$80,2,0)</f>
        <v>6.01</v>
      </c>
      <c r="I50" s="1">
        <f>VLOOKUP($A50,'[1]ภาพรวมระดับจังหวัด'!$A$3:$P$80,3,0)</f>
        <v>8.17</v>
      </c>
      <c r="J50" s="1">
        <f>VLOOKUP($A50,'[1]ภาพรวมระดับจังหวัด'!$A$3:$P$80,4,0)</f>
        <v>8.11</v>
      </c>
      <c r="K50" s="1">
        <f>VLOOKUP($A50,'[1]ภาพรวมระดับจังหวัด'!$A$3:$P$80,5,0)</f>
        <v>19.83</v>
      </c>
      <c r="L50" s="1">
        <f>VLOOKUP($A50,'[1]ภาพรวมระดับจังหวัด'!$A$3:$P$80,6,0)</f>
        <v>17.08</v>
      </c>
      <c r="M50" s="1">
        <f>VLOOKUP($A50,'[1]ภาพรวมระดับจังหวัด'!$A$3:$P$80,7,0)</f>
        <v>6.3</v>
      </c>
      <c r="N50" s="1">
        <f>VLOOKUP($A50,'[1]ภาพรวมระดับจังหวัด'!$A$3:$P$80,8,0)</f>
        <v>7.8</v>
      </c>
      <c r="O50" s="1">
        <f>VLOOKUP($A50,'[1]ภาพรวมระดับจังหวัด'!$A$3:$P$80,9,0)</f>
        <v>5.91</v>
      </c>
      <c r="P50" s="1">
        <f>VLOOKUP($A50,'[1]ภาพรวมระดับจังหวัด'!$A$3:$P$80,10,0)</f>
        <v>6.66</v>
      </c>
      <c r="Q50" s="1">
        <f>VLOOKUP($A50,'[1]ภาพรวมระดับจังหวัด'!$A$3:$P$80,11,0)</f>
        <v>10.99</v>
      </c>
      <c r="R50" s="1">
        <f>VLOOKUP($A50,'[1]ภาพรวมระดับจังหวัด'!$A$3:$P$80,12,0)</f>
        <v>9.89</v>
      </c>
      <c r="S50" s="1">
        <f>VLOOKUP($A50,'[1]ภาพรวมระดับจังหวัด'!$A$3:$P$80,13,0)</f>
        <v>13.64</v>
      </c>
      <c r="T50" s="1">
        <f>VLOOKUP($A50,'[1]ภาพรวมระดับจังหวัด'!$A$3:$P$80,14,0)</f>
        <v>5.77</v>
      </c>
      <c r="U50" s="1">
        <f>VLOOKUP($A50,'[1]ภาพรวมระดับจังหวัด'!$A$3:$P$80,15,0)</f>
        <v>6.15</v>
      </c>
      <c r="V50" s="1">
        <f>VLOOKUP($A50,'[1]ภาพรวมระดับจังหวัด'!$A$3:$P$80,16,0)</f>
        <v>6.96</v>
      </c>
    </row>
    <row r="51" spans="1:22" ht="18">
      <c r="A51" s="15" t="s">
        <v>47</v>
      </c>
      <c r="B51" s="18">
        <v>18.32</v>
      </c>
      <c r="C51" s="18">
        <v>18.77</v>
      </c>
      <c r="D51" s="20">
        <v>16.82</v>
      </c>
      <c r="E51" s="20">
        <v>15.57</v>
      </c>
      <c r="F51" s="22"/>
      <c r="H51" s="1">
        <f>VLOOKUP($A51,'[1]ภาพรวมระดับจังหวัด'!$A$3:$P$80,2,0)</f>
        <v>16.43</v>
      </c>
      <c r="I51" s="1">
        <f>VLOOKUP($A51,'[1]ภาพรวมระดับจังหวัด'!$A$3:$P$80,3,0)</f>
        <v>19.27</v>
      </c>
      <c r="J51" s="1">
        <f>VLOOKUP($A51,'[1]ภาพรวมระดับจังหวัด'!$A$3:$P$80,4,0)</f>
        <v>17.86</v>
      </c>
      <c r="K51" s="1">
        <f>VLOOKUP($A51,'[1]ภาพรวมระดับจังหวัด'!$A$3:$P$80,5,0)</f>
        <v>20.91</v>
      </c>
      <c r="L51" s="1">
        <f>VLOOKUP($A51,'[1]ภาพรวมระดับจังหวัด'!$A$3:$P$80,6,0)</f>
        <v>16.54</v>
      </c>
      <c r="M51" s="1">
        <f>VLOOKUP($A51,'[1]ภาพรวมระดับจังหวัด'!$A$3:$P$80,7,0)</f>
        <v>33.99</v>
      </c>
      <c r="N51" s="1">
        <f>VLOOKUP($A51,'[1]ภาพรวมระดับจังหวัด'!$A$3:$P$80,8,0)</f>
        <v>27.19</v>
      </c>
      <c r="O51" s="1">
        <f>VLOOKUP($A51,'[1]ภาพรวมระดับจังหวัด'!$A$3:$P$80,9,0)</f>
        <v>20.6</v>
      </c>
      <c r="P51" s="1">
        <f>VLOOKUP($A51,'[1]ภาพรวมระดับจังหวัด'!$A$3:$P$80,10,0)</f>
        <v>21.38</v>
      </c>
      <c r="Q51" s="1">
        <f>VLOOKUP($A51,'[1]ภาพรวมระดับจังหวัด'!$A$3:$P$80,11,0)</f>
        <v>18.91</v>
      </c>
      <c r="R51" s="1">
        <f>VLOOKUP($A51,'[1]ภาพรวมระดับจังหวัด'!$A$3:$P$80,12,0)</f>
        <v>17.97</v>
      </c>
      <c r="S51" s="1">
        <f>VLOOKUP($A51,'[1]ภาพรวมระดับจังหวัด'!$A$3:$P$80,13,0)</f>
        <v>16.22</v>
      </c>
      <c r="T51" s="1">
        <f>VLOOKUP($A51,'[1]ภาพรวมระดับจังหวัด'!$A$3:$P$80,14,0)</f>
        <v>7.92</v>
      </c>
      <c r="U51" s="1">
        <f>VLOOKUP($A51,'[1]ภาพรวมระดับจังหวัด'!$A$3:$P$80,15,0)</f>
        <v>18.76</v>
      </c>
      <c r="V51" s="1">
        <f>VLOOKUP($A51,'[1]ภาพรวมระดับจังหวัด'!$A$3:$P$80,16,0)</f>
        <v>20.68</v>
      </c>
    </row>
    <row r="52" spans="1:22" ht="18">
      <c r="A52" s="15" t="s">
        <v>48</v>
      </c>
      <c r="B52" s="18">
        <v>20.83</v>
      </c>
      <c r="C52" s="18">
        <v>23.18</v>
      </c>
      <c r="D52" s="20">
        <v>24.46</v>
      </c>
      <c r="E52" s="20">
        <v>17.79</v>
      </c>
      <c r="F52" s="22"/>
      <c r="H52" s="1">
        <f>VLOOKUP($A52,'[1]ภาพรวมระดับจังหวัด'!$A$3:$P$80,2,0)</f>
        <v>6.94</v>
      </c>
      <c r="I52" s="1">
        <f>VLOOKUP($A52,'[1]ภาพรวมระดับจังหวัด'!$A$3:$P$80,3,0)</f>
        <v>9.64</v>
      </c>
      <c r="J52" s="1">
        <f>VLOOKUP($A52,'[1]ภาพรวมระดับจังหวัด'!$A$3:$P$80,4,0)</f>
        <v>6</v>
      </c>
      <c r="K52" s="1">
        <f>VLOOKUP($A52,'[1]ภาพรวมระดับจังหวัด'!$A$3:$P$80,5,0)</f>
        <v>8.09</v>
      </c>
      <c r="L52" s="1">
        <f>VLOOKUP($A52,'[1]ภาพรวมระดับจังหวัด'!$A$3:$P$80,6,0)</f>
        <v>11.6</v>
      </c>
      <c r="M52" s="1">
        <f>VLOOKUP($A52,'[1]ภาพรวมระดับจังหวัด'!$A$3:$P$80,7,0)</f>
        <v>18.26</v>
      </c>
      <c r="N52" s="1">
        <f>VLOOKUP($A52,'[1]ภาพรวมระดับจังหวัด'!$A$3:$P$80,8,0)</f>
        <v>12.58</v>
      </c>
      <c r="O52" s="1">
        <f>VLOOKUP($A52,'[1]ภาพรวมระดับจังหวัด'!$A$3:$P$80,9,0)</f>
        <v>16.22</v>
      </c>
      <c r="P52" s="1">
        <f>VLOOKUP($A52,'[1]ภาพรวมระดับจังหวัด'!$A$3:$P$80,10,0)</f>
        <v>14.68</v>
      </c>
      <c r="Q52" s="1">
        <f>VLOOKUP($A52,'[1]ภาพรวมระดับจังหวัด'!$A$3:$P$80,11,0)</f>
        <v>13.76</v>
      </c>
      <c r="R52" s="1">
        <f>VLOOKUP($A52,'[1]ภาพรวมระดับจังหวัด'!$A$3:$P$80,12,0)</f>
        <v>18.93</v>
      </c>
      <c r="S52" s="1">
        <f>VLOOKUP($A52,'[1]ภาพรวมระดับจังหวัด'!$A$3:$P$80,13,0)</f>
        <v>12.2</v>
      </c>
      <c r="T52" s="1">
        <f>VLOOKUP($A52,'[1]ภาพรวมระดับจังหวัด'!$A$3:$P$80,14,0)</f>
        <v>7.62</v>
      </c>
      <c r="U52" s="1">
        <f>VLOOKUP($A52,'[1]ภาพรวมระดับจังหวัด'!$A$3:$P$80,15,0)</f>
        <v>15.55</v>
      </c>
      <c r="V52" s="1">
        <f>VLOOKUP($A52,'[1]ภาพรวมระดับจังหวัด'!$A$3:$P$80,16,0)</f>
        <v>17.33</v>
      </c>
    </row>
    <row r="53" spans="1:22" ht="18">
      <c r="A53" s="15" t="s">
        <v>49</v>
      </c>
      <c r="B53" s="18">
        <v>20.62</v>
      </c>
      <c r="C53" s="18">
        <v>25.17</v>
      </c>
      <c r="D53" s="20">
        <v>23.28</v>
      </c>
      <c r="E53" s="20">
        <v>21.37</v>
      </c>
      <c r="F53" s="22"/>
      <c r="H53" s="1">
        <f>VLOOKUP($A53,'[1]ภาพรวมระดับจังหวัด'!$A$3:$P$80,2,0)</f>
        <v>15.05</v>
      </c>
      <c r="I53" s="1">
        <f>VLOOKUP($A53,'[1]ภาพรวมระดับจังหวัด'!$A$3:$P$80,3,0)</f>
        <v>12.53</v>
      </c>
      <c r="J53" s="1">
        <f>VLOOKUP($A53,'[1]ภาพรวมระดับจังหวัด'!$A$3:$P$80,4,0)</f>
        <v>20.76</v>
      </c>
      <c r="K53" s="1">
        <f>VLOOKUP($A53,'[1]ภาพรวมระดับจังหวัด'!$A$3:$P$80,5,0)</f>
        <v>23.1</v>
      </c>
      <c r="L53" s="1">
        <f>VLOOKUP($A53,'[1]ภาพรวมระดับจังหวัด'!$A$3:$P$80,6,0)</f>
        <v>14.84</v>
      </c>
      <c r="M53" s="1">
        <f>VLOOKUP($A53,'[1]ภาพรวมระดับจังหวัด'!$A$3:$P$80,7,0)</f>
        <v>13.17</v>
      </c>
      <c r="N53" s="1">
        <f>VLOOKUP($A53,'[1]ภาพรวมระดับจังหวัด'!$A$3:$P$80,8,0)</f>
        <v>13.9</v>
      </c>
      <c r="O53" s="1">
        <f>VLOOKUP($A53,'[1]ภาพรวมระดับจังหวัด'!$A$3:$P$80,9,0)</f>
        <v>19.5</v>
      </c>
      <c r="P53" s="1">
        <f>VLOOKUP($A53,'[1]ภาพรวมระดับจังหวัด'!$A$3:$P$80,10,0)</f>
        <v>10.16</v>
      </c>
      <c r="Q53" s="1">
        <f>VLOOKUP($A53,'[1]ภาพรวมระดับจังหวัด'!$A$3:$P$80,11,0)</f>
        <v>6.61</v>
      </c>
      <c r="R53" s="1">
        <f>VLOOKUP($A53,'[1]ภาพรวมระดับจังหวัด'!$A$3:$P$80,12,0)</f>
        <v>17.21</v>
      </c>
      <c r="S53" s="1">
        <f>VLOOKUP($A53,'[1]ภาพรวมระดับจังหวัด'!$A$3:$P$80,13,0)</f>
        <v>12.93</v>
      </c>
      <c r="T53" s="1">
        <f>VLOOKUP($A53,'[1]ภาพรวมระดับจังหวัด'!$A$3:$P$80,14,0)</f>
        <v>12.93</v>
      </c>
      <c r="U53" s="1">
        <f>VLOOKUP($A53,'[1]ภาพรวมระดับจังหวัด'!$A$3:$P$80,15,0)</f>
        <v>16.67</v>
      </c>
      <c r="V53" s="1">
        <f>VLOOKUP($A53,'[1]ภาพรวมระดับจังหวัด'!$A$3:$P$80,16,0)</f>
        <v>14.98</v>
      </c>
    </row>
    <row r="54" spans="1:22" ht="18">
      <c r="A54" s="15" t="s">
        <v>50</v>
      </c>
      <c r="B54" s="18">
        <v>30.82</v>
      </c>
      <c r="C54" s="18">
        <v>32.39</v>
      </c>
      <c r="D54" s="20">
        <v>23.13</v>
      </c>
      <c r="E54" s="20">
        <v>20.53</v>
      </c>
      <c r="F54" s="22"/>
      <c r="H54" s="1">
        <f>VLOOKUP($A54,'[1]ภาพรวมระดับจังหวัด'!$A$3:$P$80,2,0)</f>
        <v>5.43</v>
      </c>
      <c r="I54" s="1">
        <f>VLOOKUP($A54,'[1]ภาพรวมระดับจังหวัด'!$A$3:$P$80,3,0)</f>
        <v>17.95</v>
      </c>
      <c r="J54" s="1">
        <f>VLOOKUP($A54,'[1]ภาพรวมระดับจังหวัด'!$A$3:$P$80,4,0)</f>
        <v>19.39</v>
      </c>
      <c r="K54" s="1">
        <f>VLOOKUP($A54,'[1]ภาพรวมระดับจังหวัด'!$A$3:$P$80,5,0)</f>
        <v>16.44</v>
      </c>
      <c r="L54" s="1">
        <f>VLOOKUP($A54,'[1]ภาพรวมระดับจังหวัด'!$A$3:$P$80,6,0)</f>
        <v>19.51</v>
      </c>
      <c r="M54" s="1">
        <f>VLOOKUP($A54,'[1]ภาพรวมระดับจังหวัด'!$A$3:$P$80,7,0)</f>
        <v>22.46</v>
      </c>
      <c r="N54" s="1">
        <f>VLOOKUP($A54,'[1]ภาพรวมระดับจังหวัด'!$A$3:$P$80,8,0)</f>
        <v>20.16</v>
      </c>
      <c r="O54" s="1">
        <f>VLOOKUP($A54,'[1]ภาพรวมระดับจังหวัด'!$A$3:$P$80,9,0)</f>
        <v>24.51</v>
      </c>
      <c r="P54" s="1">
        <f>VLOOKUP($A54,'[1]ภาพรวมระดับจังหวัด'!$A$3:$P$80,10,0)</f>
        <v>18.19</v>
      </c>
      <c r="Q54" s="1">
        <f>VLOOKUP($A54,'[1]ภาพรวมระดับจังหวัด'!$A$3:$P$80,11,0)</f>
        <v>16.2</v>
      </c>
      <c r="R54" s="1">
        <f>VLOOKUP($A54,'[1]ภาพรวมระดับจังหวัด'!$A$3:$P$80,12,0)</f>
        <v>17.28</v>
      </c>
      <c r="S54" s="1">
        <f>VLOOKUP($A54,'[1]ภาพรวมระดับจังหวัด'!$A$3:$P$80,13,0)</f>
        <v>18.86</v>
      </c>
      <c r="T54" s="1">
        <f>VLOOKUP($A54,'[1]ภาพรวมระดับจังหวัด'!$A$3:$P$80,14,0)</f>
        <v>8.94</v>
      </c>
      <c r="U54" s="1">
        <f>VLOOKUP($A54,'[1]ภาพรวมระดับจังหวัด'!$A$3:$P$80,15,0)</f>
        <v>11.68</v>
      </c>
      <c r="V54" s="1">
        <f>VLOOKUP($A54,'[1]ภาพรวมระดับจังหวัด'!$A$3:$P$80,16,0)</f>
        <v>18.63</v>
      </c>
    </row>
    <row r="55" spans="1:22" ht="18">
      <c r="A55" s="15" t="s">
        <v>51</v>
      </c>
      <c r="B55" s="18">
        <v>19.98</v>
      </c>
      <c r="C55" s="18">
        <v>19.81</v>
      </c>
      <c r="D55" s="20">
        <v>22.36</v>
      </c>
      <c r="E55" s="20">
        <v>18.31</v>
      </c>
      <c r="F55" s="22"/>
      <c r="H55" s="1">
        <f>VLOOKUP($A55,'[1]ภาพรวมระดับจังหวัด'!$A$3:$P$80,2,0)</f>
        <v>19.2</v>
      </c>
      <c r="I55" s="1">
        <f>VLOOKUP($A55,'[1]ภาพรวมระดับจังหวัด'!$A$3:$P$80,3,0)</f>
        <v>13.07</v>
      </c>
      <c r="J55" s="1">
        <f>VLOOKUP($A55,'[1]ภาพรวมระดับจังหวัด'!$A$3:$P$80,4,0)</f>
        <v>13.91</v>
      </c>
      <c r="K55" s="1">
        <f>VLOOKUP($A55,'[1]ภาพรวมระดับจังหวัด'!$A$3:$P$80,5,0)</f>
        <v>10.26</v>
      </c>
      <c r="L55" s="1">
        <f>VLOOKUP($A55,'[1]ภาพรวมระดับจังหวัด'!$A$3:$P$80,6,0)</f>
        <v>13.76</v>
      </c>
      <c r="M55" s="1">
        <f>VLOOKUP($A55,'[1]ภาพรวมระดับจังหวัด'!$A$3:$P$80,7,0)</f>
        <v>18.02</v>
      </c>
      <c r="N55" s="1">
        <f>VLOOKUP($A55,'[1]ภาพรวมระดับจังหวัด'!$A$3:$P$80,8,0)</f>
        <v>20.61</v>
      </c>
      <c r="O55" s="1">
        <f>VLOOKUP($A55,'[1]ภาพรวมระดับจังหวัด'!$A$3:$P$80,9,0)</f>
        <v>25.39</v>
      </c>
      <c r="P55" s="1">
        <f>VLOOKUP($A55,'[1]ภาพรวมระดับจังหวัด'!$A$3:$P$80,10,0)</f>
        <v>21.02</v>
      </c>
      <c r="Q55" s="1">
        <f>VLOOKUP($A55,'[1]ภาพรวมระดับจังหวัด'!$A$3:$P$80,11,0)</f>
        <v>16.36</v>
      </c>
      <c r="R55" s="1">
        <f>VLOOKUP($A55,'[1]ภาพรวมระดับจังหวัด'!$A$3:$P$80,12,0)</f>
        <v>18.05</v>
      </c>
      <c r="S55" s="1">
        <f>VLOOKUP($A55,'[1]ภาพรวมระดับจังหวัด'!$A$3:$P$80,13,0)</f>
        <v>16.75</v>
      </c>
      <c r="T55" s="1">
        <f>VLOOKUP($A55,'[1]ภาพรวมระดับจังหวัด'!$A$3:$P$80,14,0)</f>
        <v>15.45</v>
      </c>
      <c r="U55" s="1">
        <f>VLOOKUP($A55,'[1]ภาพรวมระดับจังหวัด'!$A$3:$P$80,15,0)</f>
        <v>12.8</v>
      </c>
      <c r="V55" s="1">
        <f>VLOOKUP($A55,'[1]ภาพรวมระดับจังหวัด'!$A$3:$P$80,16,0)</f>
        <v>15.93</v>
      </c>
    </row>
    <row r="56" spans="1:22" ht="18">
      <c r="A56" s="15" t="s">
        <v>52</v>
      </c>
      <c r="B56" s="18">
        <v>19.32</v>
      </c>
      <c r="C56" s="18">
        <v>25.78</v>
      </c>
      <c r="D56" s="20">
        <v>21.82</v>
      </c>
      <c r="E56" s="20">
        <v>17.35</v>
      </c>
      <c r="F56" s="22"/>
      <c r="H56" s="1">
        <f>VLOOKUP($A56,'[1]ภาพรวมระดับจังหวัด'!$A$3:$P$80,2,0)</f>
        <v>20.49</v>
      </c>
      <c r="I56" s="1">
        <f>VLOOKUP($A56,'[1]ภาพรวมระดับจังหวัด'!$A$3:$P$80,3,0)</f>
        <v>16.47</v>
      </c>
      <c r="J56" s="1">
        <f>VLOOKUP($A56,'[1]ภาพรวมระดับจังหวัด'!$A$3:$P$80,4,0)</f>
        <v>19.4</v>
      </c>
      <c r="K56" s="1">
        <f>VLOOKUP($A56,'[1]ภาพรวมระดับจังหวัด'!$A$3:$P$80,5,0)</f>
        <v>19.43</v>
      </c>
      <c r="L56" s="1">
        <f>VLOOKUP($A56,'[1]ภาพรวมระดับจังหวัด'!$A$3:$P$80,6,0)</f>
        <v>21.09</v>
      </c>
      <c r="M56" s="1">
        <f>VLOOKUP($A56,'[1]ภาพรวมระดับจังหวัด'!$A$3:$P$80,7,0)</f>
        <v>22.71</v>
      </c>
      <c r="N56" s="1">
        <f>VLOOKUP($A56,'[1]ภาพรวมระดับจังหวัด'!$A$3:$P$80,8,0)</f>
        <v>29</v>
      </c>
      <c r="O56" s="1">
        <f>VLOOKUP($A56,'[1]ภาพรวมระดับจังหวัด'!$A$3:$P$80,9,0)</f>
        <v>23.9</v>
      </c>
      <c r="P56" s="1">
        <f>VLOOKUP($A56,'[1]ภาพรวมระดับจังหวัด'!$A$3:$P$80,10,0)</f>
        <v>26.76</v>
      </c>
      <c r="Q56" s="1">
        <f>VLOOKUP($A56,'[1]ภาพรวมระดับจังหวัด'!$A$3:$P$80,11,0)</f>
        <v>24.83</v>
      </c>
      <c r="R56" s="1">
        <f>VLOOKUP($A56,'[1]ภาพรวมระดับจังหวัด'!$A$3:$P$80,12,0)</f>
        <v>23.82</v>
      </c>
      <c r="S56" s="1">
        <f>VLOOKUP($A56,'[1]ภาพรวมระดับจังหวัด'!$A$3:$P$80,13,0)</f>
        <v>22.71</v>
      </c>
      <c r="T56" s="1">
        <f>VLOOKUP($A56,'[1]ภาพรวมระดับจังหวัด'!$A$3:$P$80,14,0)</f>
        <v>12.59</v>
      </c>
      <c r="U56" s="1">
        <f>VLOOKUP($A56,'[1]ภาพรวมระดับจังหวัด'!$A$3:$P$80,15,0)</f>
        <v>12.8</v>
      </c>
      <c r="V56" s="1">
        <f>VLOOKUP($A56,'[1]ภาพรวมระดับจังหวัด'!$A$3:$P$80,16,0)</f>
        <v>20.13</v>
      </c>
    </row>
    <row r="57" spans="1:22" ht="18">
      <c r="A57" s="15" t="s">
        <v>53</v>
      </c>
      <c r="B57" s="18">
        <v>19.82</v>
      </c>
      <c r="C57" s="18">
        <v>21.8</v>
      </c>
      <c r="D57" s="20">
        <v>18.2</v>
      </c>
      <c r="E57" s="20">
        <v>15.45</v>
      </c>
      <c r="F57" s="22"/>
      <c r="H57" s="1">
        <f>VLOOKUP($A57,'[1]ภาพรวมระดับจังหวัด'!$A$3:$P$80,2,0)</f>
        <v>28.64</v>
      </c>
      <c r="I57" s="1">
        <f>VLOOKUP($A57,'[1]ภาพรวมระดับจังหวัด'!$A$3:$P$80,3,0)</f>
        <v>19.55</v>
      </c>
      <c r="J57" s="1">
        <f>VLOOKUP($A57,'[1]ภาพรวมระดับจังหวัด'!$A$3:$P$80,4,0)</f>
        <v>25.43</v>
      </c>
      <c r="K57" s="1">
        <f>VLOOKUP($A57,'[1]ภาพรวมระดับจังหวัด'!$A$3:$P$80,5,0)</f>
        <v>25.7</v>
      </c>
      <c r="L57" s="1">
        <f>VLOOKUP($A57,'[1]ภาพรวมระดับจังหวัด'!$A$3:$P$80,6,0)</f>
        <v>31.42</v>
      </c>
      <c r="M57" s="1">
        <f>VLOOKUP($A57,'[1]ภาพรวมระดับจังหวัด'!$A$3:$P$80,7,0)</f>
        <v>29.6</v>
      </c>
      <c r="N57" s="1">
        <f>VLOOKUP($A57,'[1]ภาพรวมระดับจังหวัด'!$A$3:$P$80,8,0)</f>
        <v>28.91</v>
      </c>
      <c r="O57" s="1">
        <f>VLOOKUP($A57,'[1]ภาพรวมระดับจังหวัด'!$A$3:$P$80,9,0)</f>
        <v>25.23</v>
      </c>
      <c r="P57" s="1">
        <f>VLOOKUP($A57,'[1]ภาพรวมระดับจังหวัด'!$A$3:$P$80,10,0)</f>
        <v>15.24</v>
      </c>
      <c r="Q57" s="1">
        <f>VLOOKUP($A57,'[1]ภาพรวมระดับจังหวัด'!$A$3:$P$80,11,0)</f>
        <v>16.4</v>
      </c>
      <c r="R57" s="1">
        <f>VLOOKUP($A57,'[1]ภาพรวมระดับจังหวัด'!$A$3:$P$80,12,0)</f>
        <v>18.59</v>
      </c>
      <c r="S57" s="1">
        <f>VLOOKUP($A57,'[1]ภาพรวมระดับจังหวัด'!$A$3:$P$80,13,0)</f>
        <v>13.56</v>
      </c>
      <c r="T57" s="1">
        <f>VLOOKUP($A57,'[1]ภาพรวมระดับจังหวัด'!$A$3:$P$80,14,0)</f>
        <v>7.6</v>
      </c>
      <c r="U57" s="1">
        <f>VLOOKUP($A57,'[1]ภาพรวมระดับจังหวัด'!$A$3:$P$80,15,0)</f>
        <v>9.64</v>
      </c>
      <c r="V57" s="1">
        <f>VLOOKUP($A57,'[1]ภาพรวมระดับจังหวัด'!$A$3:$P$80,16,0)</f>
        <v>14.93</v>
      </c>
    </row>
    <row r="58" spans="1:22" ht="18">
      <c r="A58" s="15" t="s">
        <v>54</v>
      </c>
      <c r="B58" s="18">
        <v>24.83</v>
      </c>
      <c r="C58" s="18">
        <v>24.89</v>
      </c>
      <c r="D58" s="20">
        <v>22.31</v>
      </c>
      <c r="E58" s="20">
        <v>20.06</v>
      </c>
      <c r="F58" s="22"/>
      <c r="H58" s="1">
        <f>VLOOKUP($A58,'[1]ภาพรวมระดับจังหวัด'!$A$3:$P$80,2,0)</f>
        <v>23.82</v>
      </c>
      <c r="I58" s="1">
        <f>VLOOKUP($A58,'[1]ภาพรวมระดับจังหวัด'!$A$3:$P$80,3,0)</f>
        <v>20.85</v>
      </c>
      <c r="J58" s="1">
        <f>VLOOKUP($A58,'[1]ภาพรวมระดับจังหวัด'!$A$3:$P$80,4,0)</f>
        <v>18.14</v>
      </c>
      <c r="K58" s="1">
        <f>VLOOKUP($A58,'[1]ภาพรวมระดับจังหวัด'!$A$3:$P$80,5,0)</f>
        <v>20.26</v>
      </c>
      <c r="L58" s="1">
        <f>VLOOKUP($A58,'[1]ภาพรวมระดับจังหวัด'!$A$3:$P$80,6,0)</f>
        <v>23.54</v>
      </c>
      <c r="M58" s="1">
        <f>VLOOKUP($A58,'[1]ภาพรวมระดับจังหวัด'!$A$3:$P$80,7,0)</f>
        <v>26.04</v>
      </c>
      <c r="N58" s="1">
        <f>VLOOKUP($A58,'[1]ภาพรวมระดับจังหวัด'!$A$3:$P$80,8,0)</f>
        <v>24.47</v>
      </c>
      <c r="O58" s="1">
        <f>VLOOKUP($A58,'[1]ภาพรวมระดับจังหวัด'!$A$3:$P$80,9,0)</f>
        <v>24.14</v>
      </c>
      <c r="P58" s="1">
        <f>VLOOKUP($A58,'[1]ภาพรวมระดับจังหวัด'!$A$3:$P$80,10,0)</f>
        <v>20.15</v>
      </c>
      <c r="Q58" s="1">
        <f>VLOOKUP($A58,'[1]ภาพรวมระดับจังหวัด'!$A$3:$P$80,11,0)</f>
        <v>18.45</v>
      </c>
      <c r="R58" s="1">
        <f>VLOOKUP($A58,'[1]ภาพรวมระดับจังหวัด'!$A$3:$P$80,12,0)</f>
        <v>19.37</v>
      </c>
      <c r="S58" s="1">
        <f>VLOOKUP($A58,'[1]ภาพรวมระดับจังหวัด'!$A$3:$P$80,13,0)</f>
        <v>24.62</v>
      </c>
      <c r="T58" s="1">
        <f>VLOOKUP($A58,'[1]ภาพรวมระดับจังหวัด'!$A$3:$P$80,14,0)</f>
        <v>17.27</v>
      </c>
      <c r="U58" s="1">
        <f>VLOOKUP($A58,'[1]ภาพรวมระดับจังหวัด'!$A$3:$P$80,15,0)</f>
        <v>22.2</v>
      </c>
      <c r="V58" s="1">
        <f>VLOOKUP($A58,'[1]ภาพรวมระดับจังหวัด'!$A$3:$P$80,16,0)</f>
        <v>18.42</v>
      </c>
    </row>
    <row r="59" spans="1:22" ht="18">
      <c r="A59" s="15" t="s">
        <v>55</v>
      </c>
      <c r="B59" s="18">
        <v>18.09</v>
      </c>
      <c r="C59" s="18">
        <v>22.63</v>
      </c>
      <c r="D59" s="20">
        <v>19.18</v>
      </c>
      <c r="E59" s="20">
        <v>17.93</v>
      </c>
      <c r="F59" s="22"/>
      <c r="H59" s="1">
        <f>VLOOKUP($A59,'[1]ภาพรวมระดับจังหวัด'!$A$3:$P$80,2,0)</f>
        <v>16.96</v>
      </c>
      <c r="I59" s="1">
        <f>VLOOKUP($A59,'[1]ภาพรวมระดับจังหวัด'!$A$3:$P$80,3,0)</f>
        <v>18.95</v>
      </c>
      <c r="J59" s="1">
        <f>VLOOKUP($A59,'[1]ภาพรวมระดับจังหวัด'!$A$3:$P$80,4,0)</f>
        <v>24.71</v>
      </c>
      <c r="K59" s="1">
        <f>VLOOKUP($A59,'[1]ภาพรวมระดับจังหวัด'!$A$3:$P$80,5,0)</f>
        <v>19.51</v>
      </c>
      <c r="L59" s="1">
        <f>VLOOKUP($A59,'[1]ภาพรวมระดับจังหวัด'!$A$3:$P$80,6,0)</f>
        <v>35.29</v>
      </c>
      <c r="M59" s="1">
        <f>VLOOKUP($A59,'[1]ภาพรวมระดับจังหวัด'!$A$3:$P$80,7,0)</f>
        <v>26.03</v>
      </c>
      <c r="N59" s="1">
        <f>VLOOKUP($A59,'[1]ภาพรวมระดับจังหวัด'!$A$3:$P$80,8,0)</f>
        <v>24.91</v>
      </c>
      <c r="O59" s="1">
        <f>VLOOKUP($A59,'[1]ภาพรวมระดับจังหวัด'!$A$3:$P$80,9,0)</f>
        <v>23.07</v>
      </c>
      <c r="P59" s="1">
        <f>VLOOKUP($A59,'[1]ภาพรวมระดับจังหวัด'!$A$3:$P$80,10,0)</f>
        <v>24.73</v>
      </c>
      <c r="Q59" s="1">
        <f>VLOOKUP($A59,'[1]ภาพรวมระดับจังหวัด'!$A$3:$P$80,11,0)</f>
        <v>17.68</v>
      </c>
      <c r="R59" s="1">
        <f>VLOOKUP($A59,'[1]ภาพรวมระดับจังหวัด'!$A$3:$P$80,12,0)</f>
        <v>16.99</v>
      </c>
      <c r="S59" s="1">
        <f>VLOOKUP($A59,'[1]ภาพรวมระดับจังหวัด'!$A$3:$P$80,13,0)</f>
        <v>15.44</v>
      </c>
      <c r="T59" s="1">
        <f>VLOOKUP($A59,'[1]ภาพรวมระดับจังหวัด'!$A$3:$P$80,14,0)</f>
        <v>12.75</v>
      </c>
      <c r="U59" s="1">
        <f>VLOOKUP($A59,'[1]ภาพรวมระดับจังหวัด'!$A$3:$P$80,15,0)</f>
        <v>10.21</v>
      </c>
      <c r="V59" s="1">
        <f>VLOOKUP($A59,'[1]ภาพรวมระดับจังหวัด'!$A$3:$P$80,16,0)</f>
        <v>10.98</v>
      </c>
    </row>
    <row r="60" spans="1:22" ht="18">
      <c r="A60" s="15" t="s">
        <v>56</v>
      </c>
      <c r="B60" s="18">
        <v>23.11</v>
      </c>
      <c r="C60" s="18">
        <v>24.13</v>
      </c>
      <c r="D60" s="20">
        <v>26.64</v>
      </c>
      <c r="E60" s="20">
        <v>17.63</v>
      </c>
      <c r="F60" s="22"/>
      <c r="H60" s="1">
        <f>VLOOKUP($A60,'[1]ภาพรวมระดับจังหวัด'!$A$3:$P$80,2,0)</f>
        <v>12.13</v>
      </c>
      <c r="I60" s="1">
        <f>VLOOKUP($A60,'[1]ภาพรวมระดับจังหวัด'!$A$3:$P$80,3,0)</f>
        <v>15.42</v>
      </c>
      <c r="J60" s="1">
        <f>VLOOKUP($A60,'[1]ภาพรวมระดับจังหวัด'!$A$3:$P$80,4,0)</f>
        <v>24.05</v>
      </c>
      <c r="K60" s="1">
        <f>VLOOKUP($A60,'[1]ภาพรวมระดับจังหวัด'!$A$3:$P$80,5,0)</f>
        <v>26</v>
      </c>
      <c r="L60" s="1">
        <f>VLOOKUP($A60,'[1]ภาพรวมระดับจังหวัด'!$A$3:$P$80,6,0)</f>
        <v>27.31</v>
      </c>
      <c r="M60" s="1">
        <f>VLOOKUP($A60,'[1]ภาพรวมระดับจังหวัด'!$A$3:$P$80,7,0)</f>
        <v>33.99</v>
      </c>
      <c r="N60" s="1">
        <f>VLOOKUP($A60,'[1]ภาพรวมระดับจังหวัด'!$A$3:$P$80,8,0)</f>
        <v>31.96</v>
      </c>
      <c r="O60" s="1">
        <f>VLOOKUP($A60,'[1]ภาพรวมระดับจังหวัด'!$A$3:$P$80,9,0)</f>
        <v>23.48</v>
      </c>
      <c r="P60" s="1">
        <f>VLOOKUP($A60,'[1]ภาพรวมระดับจังหวัด'!$A$3:$P$80,10,0)</f>
        <v>25.77</v>
      </c>
      <c r="Q60" s="1">
        <f>VLOOKUP($A60,'[1]ภาพรวมระดับจังหวัด'!$A$3:$P$80,11,0)</f>
        <v>20.83</v>
      </c>
      <c r="R60" s="1">
        <f>VLOOKUP($A60,'[1]ภาพรวมระดับจังหวัด'!$A$3:$P$80,12,0)</f>
        <v>23.31</v>
      </c>
      <c r="S60" s="1">
        <f>VLOOKUP($A60,'[1]ภาพรวมระดับจังหวัด'!$A$3:$P$80,13,0)</f>
        <v>20.52</v>
      </c>
      <c r="T60" s="1">
        <f>VLOOKUP($A60,'[1]ภาพรวมระดับจังหวัด'!$A$3:$P$80,14,0)</f>
        <v>18.34</v>
      </c>
      <c r="U60" s="1">
        <f>VLOOKUP($A60,'[1]ภาพรวมระดับจังหวัด'!$A$3:$P$80,15,0)</f>
        <v>16.33</v>
      </c>
      <c r="V60" s="1">
        <f>VLOOKUP($A60,'[1]ภาพรวมระดับจังหวัด'!$A$3:$P$80,16,0)</f>
        <v>14.79</v>
      </c>
    </row>
    <row r="61" spans="1:22" ht="18">
      <c r="A61" s="15" t="s">
        <v>57</v>
      </c>
      <c r="B61" s="18">
        <v>16.71</v>
      </c>
      <c r="C61" s="18">
        <v>15.68</v>
      </c>
      <c r="D61" s="20">
        <v>16.65</v>
      </c>
      <c r="E61" s="20">
        <v>16.53</v>
      </c>
      <c r="F61" s="22"/>
      <c r="H61" s="1">
        <f>VLOOKUP($A61,'[1]ภาพรวมระดับจังหวัด'!$A$3:$P$80,2,0)</f>
        <v>8.5</v>
      </c>
      <c r="I61" s="1">
        <f>VLOOKUP($A61,'[1]ภาพรวมระดับจังหวัด'!$A$3:$P$80,3,0)</f>
        <v>9.46</v>
      </c>
      <c r="J61" s="1">
        <f>VLOOKUP($A61,'[1]ภาพรวมระดับจังหวัด'!$A$3:$P$80,4,0)</f>
        <v>17.36</v>
      </c>
      <c r="K61" s="1">
        <f>VLOOKUP($A61,'[1]ภาพรวมระดับจังหวัด'!$A$3:$P$80,5,0)</f>
        <v>16.86</v>
      </c>
      <c r="L61" s="1">
        <f>VLOOKUP($A61,'[1]ภาพรวมระดับจังหวัด'!$A$3:$P$80,6,0)</f>
        <v>20.5</v>
      </c>
      <c r="M61" s="1">
        <f>VLOOKUP($A61,'[1]ภาพรวมระดับจังหวัด'!$A$3:$P$80,7,0)</f>
        <v>27.28</v>
      </c>
      <c r="N61" s="1">
        <f>VLOOKUP($A61,'[1]ภาพรวมระดับจังหวัด'!$A$3:$P$80,8,0)</f>
        <v>24.88</v>
      </c>
      <c r="O61" s="1">
        <f>VLOOKUP($A61,'[1]ภาพรวมระดับจังหวัด'!$A$3:$P$80,9,0)</f>
        <v>20.18</v>
      </c>
      <c r="P61" s="1">
        <f>VLOOKUP($A61,'[1]ภาพรวมระดับจังหวัด'!$A$3:$P$80,10,0)</f>
        <v>17.89</v>
      </c>
      <c r="Q61" s="1">
        <f>VLOOKUP($A61,'[1]ภาพรวมระดับจังหวัด'!$A$3:$P$80,11,0)</f>
        <v>23.26</v>
      </c>
      <c r="R61" s="1">
        <f>VLOOKUP($A61,'[1]ภาพรวมระดับจังหวัด'!$A$3:$P$80,12,0)</f>
        <v>22.85</v>
      </c>
      <c r="S61" s="1">
        <f>VLOOKUP($A61,'[1]ภาพรวมระดับจังหวัด'!$A$3:$P$80,13,0)</f>
        <v>26.52</v>
      </c>
      <c r="T61" s="1">
        <f>VLOOKUP($A61,'[1]ภาพรวมระดับจังหวัด'!$A$3:$P$80,14,0)</f>
        <v>18.68</v>
      </c>
      <c r="U61" s="1">
        <f>VLOOKUP($A61,'[1]ภาพรวมระดับจังหวัด'!$A$3:$P$80,15,0)</f>
        <v>24.97</v>
      </c>
      <c r="V61" s="1">
        <f>VLOOKUP($A61,'[1]ภาพรวมระดับจังหวัด'!$A$3:$P$80,16,0)</f>
        <v>19.36</v>
      </c>
    </row>
    <row r="62" spans="1:22" ht="18">
      <c r="A62" s="15" t="s">
        <v>58</v>
      </c>
      <c r="B62" s="18">
        <v>12.83</v>
      </c>
      <c r="C62" s="18">
        <v>17.61</v>
      </c>
      <c r="D62" s="20">
        <v>16</v>
      </c>
      <c r="E62" s="20">
        <v>13.51</v>
      </c>
      <c r="F62" s="22"/>
      <c r="H62" s="1">
        <f>VLOOKUP($A62,'[1]ภาพรวมระดับจังหวัด'!$A$3:$P$80,2,0)</f>
        <v>24.3</v>
      </c>
      <c r="I62" s="1">
        <f>VLOOKUP($A62,'[1]ภาพรวมระดับจังหวัด'!$A$3:$P$80,3,0)</f>
        <v>24.28</v>
      </c>
      <c r="J62" s="1">
        <f>VLOOKUP($A62,'[1]ภาพรวมระดับจังหวัด'!$A$3:$P$80,4,0)</f>
        <v>25.86</v>
      </c>
      <c r="K62" s="1">
        <f>VLOOKUP($A62,'[1]ภาพรวมระดับจังหวัด'!$A$3:$P$80,5,0)</f>
        <v>29.67</v>
      </c>
      <c r="L62" s="1">
        <f>VLOOKUP($A62,'[1]ภาพรวมระดับจังหวัด'!$A$3:$P$80,6,0)</f>
        <v>38.28</v>
      </c>
      <c r="M62" s="1">
        <f>VLOOKUP($A62,'[1]ภาพรวมระดับจังหวัด'!$A$3:$P$80,7,0)</f>
        <v>38.9</v>
      </c>
      <c r="N62" s="1">
        <f>VLOOKUP($A62,'[1]ภาพรวมระดับจังหวัด'!$A$3:$P$80,8,0)</f>
        <v>38.97</v>
      </c>
      <c r="O62" s="1">
        <f>VLOOKUP($A62,'[1]ภาพรวมระดับจังหวัด'!$A$3:$P$80,9,0)</f>
        <v>38.94</v>
      </c>
      <c r="P62" s="1">
        <f>VLOOKUP($A62,'[1]ภาพรวมระดับจังหวัด'!$A$3:$P$80,10,0)</f>
        <v>32.97</v>
      </c>
      <c r="Q62" s="1">
        <f>VLOOKUP($A62,'[1]ภาพรวมระดับจังหวัด'!$A$3:$P$80,11,0)</f>
        <v>22.74</v>
      </c>
      <c r="R62" s="1">
        <f>VLOOKUP($A62,'[1]ภาพรวมระดับจังหวัด'!$A$3:$P$80,12,0)</f>
        <v>21.69</v>
      </c>
      <c r="S62" s="1">
        <f>VLOOKUP($A62,'[1]ภาพรวมระดับจังหวัด'!$A$3:$P$80,13,0)</f>
        <v>17.03</v>
      </c>
      <c r="T62" s="1">
        <f>VLOOKUP($A62,'[1]ภาพรวมระดับจังหวัด'!$A$3:$P$80,14,0)</f>
        <v>13.25</v>
      </c>
      <c r="U62" s="1">
        <f>VLOOKUP($A62,'[1]ภาพรวมระดับจังหวัด'!$A$3:$P$80,15,0)</f>
        <v>16.4</v>
      </c>
      <c r="V62" s="1">
        <f>VLOOKUP($A62,'[1]ภาพรวมระดับจังหวัด'!$A$3:$P$80,16,0)</f>
        <v>13.83</v>
      </c>
    </row>
    <row r="63" spans="1:22" ht="18">
      <c r="A63" s="15" t="s">
        <v>59</v>
      </c>
      <c r="B63" s="18">
        <v>14.14</v>
      </c>
      <c r="C63" s="18">
        <v>21.58</v>
      </c>
      <c r="D63" s="20">
        <v>16.96</v>
      </c>
      <c r="E63" s="20">
        <v>20.71</v>
      </c>
      <c r="F63" s="22"/>
      <c r="H63" s="1">
        <f>VLOOKUP($A63,'[1]ภาพรวมระดับจังหวัด'!$A$3:$P$80,2,0)</f>
        <v>14.65</v>
      </c>
      <c r="I63" s="1">
        <f>VLOOKUP($A63,'[1]ภาพรวมระดับจังหวัด'!$A$3:$P$80,3,0)</f>
        <v>13.99</v>
      </c>
      <c r="J63" s="1">
        <f>VLOOKUP($A63,'[1]ภาพรวมระดับจังหวัด'!$A$3:$P$80,4,0)</f>
        <v>22.85</v>
      </c>
      <c r="K63" s="1">
        <f>VLOOKUP($A63,'[1]ภาพรวมระดับจังหวัด'!$A$3:$P$80,5,0)</f>
        <v>23.88</v>
      </c>
      <c r="L63" s="1">
        <f>VLOOKUP($A63,'[1]ภาพรวมระดับจังหวัด'!$A$3:$P$80,6,0)</f>
        <v>43.12</v>
      </c>
      <c r="M63" s="1">
        <f>VLOOKUP($A63,'[1]ภาพรวมระดับจังหวัด'!$A$3:$P$80,7,0)</f>
        <v>44.85</v>
      </c>
      <c r="N63" s="1">
        <f>VLOOKUP($A63,'[1]ภาพรวมระดับจังหวัด'!$A$3:$P$80,8,0)</f>
        <v>33.88</v>
      </c>
      <c r="O63" s="1">
        <f>VLOOKUP($A63,'[1]ภาพรวมระดับจังหวัด'!$A$3:$P$80,9,0)</f>
        <v>33.41</v>
      </c>
      <c r="P63" s="1">
        <f>VLOOKUP($A63,'[1]ภาพรวมระดับจังหวัด'!$A$3:$P$80,10,0)</f>
        <v>28.54</v>
      </c>
      <c r="Q63" s="1">
        <f>VLOOKUP($A63,'[1]ภาพรวมระดับจังหวัด'!$A$3:$P$80,11,0)</f>
        <v>25.54</v>
      </c>
      <c r="R63" s="1">
        <f>VLOOKUP($A63,'[1]ภาพรวมระดับจังหวัด'!$A$3:$P$80,12,0)</f>
        <v>13.18</v>
      </c>
      <c r="S63" s="1">
        <f>VLOOKUP($A63,'[1]ภาพรวมระดับจังหวัด'!$A$3:$P$80,13,0)</f>
        <v>14.03</v>
      </c>
      <c r="T63" s="1">
        <f>VLOOKUP($A63,'[1]ภาพรวมระดับจังหวัด'!$A$3:$P$80,14,0)</f>
        <v>7.12</v>
      </c>
      <c r="U63" s="1">
        <f>VLOOKUP($A63,'[1]ภาพรวมระดับจังหวัด'!$A$3:$P$80,15,0)</f>
        <v>6.61</v>
      </c>
      <c r="V63" s="1">
        <f>VLOOKUP($A63,'[1]ภาพรวมระดับจังหวัด'!$A$3:$P$80,16,0)</f>
        <v>6.49</v>
      </c>
    </row>
    <row r="64" spans="1:22" ht="18">
      <c r="A64" s="15" t="s">
        <v>60</v>
      </c>
      <c r="B64" s="18">
        <v>20.09</v>
      </c>
      <c r="C64" s="18">
        <v>15.48</v>
      </c>
      <c r="D64" s="20">
        <v>18.32</v>
      </c>
      <c r="E64" s="20">
        <v>17.29</v>
      </c>
      <c r="F64" s="22"/>
      <c r="H64" s="1">
        <f>VLOOKUP($A64,'[1]ภาพรวมระดับจังหวัด'!$A$3:$P$80,2,0)</f>
        <v>12.48</v>
      </c>
      <c r="I64" s="1">
        <f>VLOOKUP($A64,'[1]ภาพรวมระดับจังหวัด'!$A$3:$P$80,3,0)</f>
        <v>10.21</v>
      </c>
      <c r="J64" s="1">
        <f>VLOOKUP($A64,'[1]ภาพรวมระดับจังหวัด'!$A$3:$P$80,4,0)</f>
        <v>15.61</v>
      </c>
      <c r="K64" s="1">
        <f>VLOOKUP($A64,'[1]ภาพรวมระดับจังหวัด'!$A$3:$P$80,5,0)</f>
        <v>13.21</v>
      </c>
      <c r="L64" s="1">
        <f>VLOOKUP($A64,'[1]ภาพรวมระดับจังหวัด'!$A$3:$P$80,6,0)</f>
        <v>21.94</v>
      </c>
      <c r="M64" s="1">
        <f>VLOOKUP($A64,'[1]ภาพรวมระดับจังหวัด'!$A$3:$P$80,7,0)</f>
        <v>26.96</v>
      </c>
      <c r="N64" s="1">
        <f>VLOOKUP($A64,'[1]ภาพรวมระดับจังหวัด'!$A$3:$P$80,8,0)</f>
        <v>22.54</v>
      </c>
      <c r="O64" s="1">
        <f>VLOOKUP($A64,'[1]ภาพรวมระดับจังหวัด'!$A$3:$P$80,9,0)</f>
        <v>23.58</v>
      </c>
      <c r="P64" s="1">
        <f>VLOOKUP($A64,'[1]ภาพรวมระดับจังหวัด'!$A$3:$P$80,10,0)</f>
        <v>18.98</v>
      </c>
      <c r="Q64" s="1">
        <f>VLOOKUP($A64,'[1]ภาพรวมระดับจังหวัด'!$A$3:$P$80,11,0)</f>
        <v>15.45</v>
      </c>
      <c r="R64" s="1">
        <f>VLOOKUP($A64,'[1]ภาพรวมระดับจังหวัด'!$A$3:$P$80,12,0)</f>
        <v>15.46</v>
      </c>
      <c r="S64" s="1">
        <f>VLOOKUP($A64,'[1]ภาพรวมระดับจังหวัด'!$A$3:$P$80,13,0)</f>
        <v>23.75</v>
      </c>
      <c r="T64" s="1">
        <f>VLOOKUP($A64,'[1]ภาพรวมระดับจังหวัด'!$A$3:$P$80,14,0)</f>
        <v>12.37</v>
      </c>
      <c r="U64" s="1">
        <f>VLOOKUP($A64,'[1]ภาพรวมระดับจังหวัด'!$A$3:$P$80,15,0)</f>
        <v>17</v>
      </c>
      <c r="V64" s="1">
        <f>VLOOKUP($A64,'[1]ภาพรวมระดับจังหวัด'!$A$3:$P$80,16,0)</f>
        <v>16.49</v>
      </c>
    </row>
    <row r="65" spans="1:22" ht="18">
      <c r="A65" s="15" t="s">
        <v>61</v>
      </c>
      <c r="B65" s="18">
        <v>22.84</v>
      </c>
      <c r="C65" s="18">
        <v>15.4</v>
      </c>
      <c r="D65" s="20">
        <v>20.83</v>
      </c>
      <c r="E65" s="20">
        <v>20.57</v>
      </c>
      <c r="F65" s="22"/>
      <c r="H65" s="1">
        <f>VLOOKUP($A65,'[1]ภาพรวมระดับจังหวัด'!$A$3:$P$80,2,0)</f>
        <v>13.36</v>
      </c>
      <c r="I65" s="1">
        <f>VLOOKUP($A65,'[1]ภาพรวมระดับจังหวัด'!$A$3:$P$80,3,0)</f>
        <v>21.7</v>
      </c>
      <c r="J65" s="1">
        <f>VLOOKUP($A65,'[1]ภาพรวมระดับจังหวัด'!$A$3:$P$80,4,0)</f>
        <v>27.14</v>
      </c>
      <c r="K65" s="1">
        <f>VLOOKUP($A65,'[1]ภาพรวมระดับจังหวัด'!$A$3:$P$80,5,0)</f>
        <v>32.24</v>
      </c>
      <c r="L65" s="1">
        <f>VLOOKUP($A65,'[1]ภาพรวมระดับจังหวัด'!$A$3:$P$80,6,0)</f>
        <v>44.65</v>
      </c>
      <c r="M65" s="1">
        <f>VLOOKUP($A65,'[1]ภาพรวมระดับจังหวัด'!$A$3:$P$80,7,0)</f>
        <v>46.35</v>
      </c>
      <c r="N65" s="1">
        <f>VLOOKUP($A65,'[1]ภาพรวมระดับจังหวัด'!$A$3:$P$80,8,0)</f>
        <v>39.02</v>
      </c>
      <c r="O65" s="1">
        <f>VLOOKUP($A65,'[1]ภาพรวมระดับจังหวัด'!$A$3:$P$80,9,0)</f>
        <v>38.55</v>
      </c>
      <c r="P65" s="1">
        <f>VLOOKUP($A65,'[1]ภาพรวมระดับจังหวัด'!$A$3:$P$80,10,0)</f>
        <v>40.51</v>
      </c>
      <c r="Q65" s="1">
        <f>VLOOKUP($A65,'[1]ภาพรวมระดับจังหวัด'!$A$3:$P$80,11,0)</f>
        <v>25.87</v>
      </c>
      <c r="R65" s="1">
        <f>VLOOKUP($A65,'[1]ภาพรวมระดับจังหวัด'!$A$3:$P$80,12,0)</f>
        <v>25.93</v>
      </c>
      <c r="S65" s="1">
        <f>VLOOKUP($A65,'[1]ภาพรวมระดับจังหวัด'!$A$3:$P$80,13,0)</f>
        <v>30.57</v>
      </c>
      <c r="T65" s="1">
        <f>VLOOKUP($A65,'[1]ภาพรวมระดับจังหวัด'!$A$3:$P$80,14,0)</f>
        <v>29.31</v>
      </c>
      <c r="U65" s="1">
        <f>VLOOKUP($A65,'[1]ภาพรวมระดับจังหวัด'!$A$3:$P$80,15,0)</f>
        <v>16.52</v>
      </c>
      <c r="V65" s="1">
        <f>VLOOKUP($A65,'[1]ภาพรวมระดับจังหวัด'!$A$3:$P$80,16,0)</f>
        <v>23.89</v>
      </c>
    </row>
    <row r="66" spans="1:22" ht="18">
      <c r="A66" s="15" t="s">
        <v>62</v>
      </c>
      <c r="B66" s="18">
        <v>26.45</v>
      </c>
      <c r="C66" s="18">
        <v>22.65</v>
      </c>
      <c r="D66" s="20">
        <v>26.04</v>
      </c>
      <c r="E66" s="20">
        <v>22.6</v>
      </c>
      <c r="F66" s="22"/>
      <c r="H66" s="1">
        <f>VLOOKUP($A66,'[1]ภาพรวมระดับจังหวัด'!$A$3:$P$80,2,0)</f>
        <v>48.59</v>
      </c>
      <c r="I66" s="1">
        <f>VLOOKUP($A66,'[1]ภาพรวมระดับจังหวัด'!$A$3:$P$80,3,0)</f>
        <v>42.12</v>
      </c>
      <c r="J66" s="1">
        <f>VLOOKUP($A66,'[1]ภาพรวมระดับจังหวัด'!$A$3:$P$80,4,0)</f>
        <v>30.69</v>
      </c>
      <c r="K66" s="1">
        <f>VLOOKUP($A66,'[1]ภาพรวมระดับจังหวัด'!$A$3:$P$80,5,0)</f>
        <v>32.11</v>
      </c>
      <c r="L66" s="1">
        <f>VLOOKUP($A66,'[1]ภาพรวมระดับจังหวัด'!$A$3:$P$80,6,0)</f>
        <v>33.98</v>
      </c>
      <c r="M66" s="1">
        <f>VLOOKUP($A66,'[1]ภาพรวมระดับจังหวัด'!$A$3:$P$80,7,0)</f>
        <v>40</v>
      </c>
      <c r="N66" s="1">
        <f>VLOOKUP($A66,'[1]ภาพรวมระดับจังหวัด'!$A$3:$P$80,8,0)</f>
        <v>46.07</v>
      </c>
      <c r="O66" s="1">
        <f>VLOOKUP($A66,'[1]ภาพรวมระดับจังหวัด'!$A$3:$P$80,9,0)</f>
        <v>42.11</v>
      </c>
      <c r="P66" s="1">
        <f>VLOOKUP($A66,'[1]ภาพรวมระดับจังหวัด'!$A$3:$P$80,10,0)</f>
        <v>27.3</v>
      </c>
      <c r="Q66" s="1">
        <f>VLOOKUP($A66,'[1]ภาพรวมระดับจังหวัด'!$A$3:$P$80,11,0)</f>
        <v>32.96</v>
      </c>
      <c r="R66" s="1">
        <f>VLOOKUP($A66,'[1]ภาพรวมระดับจังหวัด'!$A$3:$P$80,12,0)</f>
        <v>32.58</v>
      </c>
      <c r="S66" s="1">
        <f>VLOOKUP($A66,'[1]ภาพรวมระดับจังหวัด'!$A$3:$P$80,13,0)</f>
        <v>22.81</v>
      </c>
      <c r="T66" s="1">
        <f>VLOOKUP($A66,'[1]ภาพรวมระดับจังหวัด'!$A$3:$P$80,14,0)</f>
        <v>15.32</v>
      </c>
      <c r="U66" s="1">
        <f>VLOOKUP($A66,'[1]ภาพรวมระดับจังหวัด'!$A$3:$P$80,15,0)</f>
        <v>19.9</v>
      </c>
      <c r="V66" s="1">
        <f>VLOOKUP($A66,'[1]ภาพรวมระดับจังหวัด'!$A$3:$P$80,16,0)</f>
        <v>14.7</v>
      </c>
    </row>
    <row r="67" spans="1:22" ht="18">
      <c r="A67" s="15" t="s">
        <v>63</v>
      </c>
      <c r="B67" s="18">
        <v>26.62</v>
      </c>
      <c r="C67" s="18">
        <v>24.42</v>
      </c>
      <c r="D67" s="20">
        <v>27.38</v>
      </c>
      <c r="E67" s="20">
        <v>27.63</v>
      </c>
      <c r="F67" s="22"/>
      <c r="H67" s="1">
        <f>VLOOKUP($A67,'[1]ภาพรวมระดับจังหวัด'!$A$3:$P$80,2,0)</f>
        <v>20.97</v>
      </c>
      <c r="I67" s="1">
        <f>VLOOKUP($A67,'[1]ภาพรวมระดับจังหวัด'!$A$3:$P$80,3,0)</f>
        <v>19.8</v>
      </c>
      <c r="J67" s="1">
        <f>VLOOKUP($A67,'[1]ภาพรวมระดับจังหวัด'!$A$3:$P$80,4,0)</f>
        <v>22.89</v>
      </c>
      <c r="K67" s="1">
        <f>VLOOKUP($A67,'[1]ภาพรวมระดับจังหวัด'!$A$3:$P$80,5,0)</f>
        <v>18.33</v>
      </c>
      <c r="L67" s="1">
        <f>VLOOKUP($A67,'[1]ภาพรวมระดับจังหวัด'!$A$3:$P$80,6,0)</f>
        <v>17.08</v>
      </c>
      <c r="M67" s="1">
        <f>VLOOKUP($A67,'[1]ภาพรวมระดับจังหวัด'!$A$3:$P$80,7,0)</f>
        <v>20.05</v>
      </c>
      <c r="N67" s="1">
        <f>VLOOKUP($A67,'[1]ภาพรวมระดับจังหวัด'!$A$3:$P$80,8,0)</f>
        <v>25.19</v>
      </c>
      <c r="O67" s="1">
        <f>VLOOKUP($A67,'[1]ภาพรวมระดับจังหวัด'!$A$3:$P$80,9,0)</f>
        <v>17.28</v>
      </c>
      <c r="P67" s="1">
        <f>VLOOKUP($A67,'[1]ภาพรวมระดับจังหวัด'!$A$3:$P$80,10,0)</f>
        <v>16.49</v>
      </c>
      <c r="Q67" s="1">
        <f>VLOOKUP($A67,'[1]ภาพรวมระดับจังหวัด'!$A$3:$P$80,11,0)</f>
        <v>13.8</v>
      </c>
      <c r="R67" s="1">
        <f>VLOOKUP($A67,'[1]ภาพรวมระดับจังหวัด'!$A$3:$P$80,12,0)</f>
        <v>15.13</v>
      </c>
      <c r="S67" s="1">
        <f>VLOOKUP($A67,'[1]ภาพรวมระดับจังหวัด'!$A$3:$P$80,13,0)</f>
        <v>13.45</v>
      </c>
      <c r="T67" s="1">
        <f>VLOOKUP($A67,'[1]ภาพรวมระดับจังหวัด'!$A$3:$P$80,14,0)</f>
        <v>12.15</v>
      </c>
      <c r="U67" s="1">
        <f>VLOOKUP($A67,'[1]ภาพรวมระดับจังหวัด'!$A$3:$P$80,15,0)</f>
        <v>18.22</v>
      </c>
      <c r="V67" s="1">
        <f>VLOOKUP($A67,'[1]ภาพรวมระดับจังหวัด'!$A$3:$P$80,16,0)</f>
        <v>19.94</v>
      </c>
    </row>
    <row r="68" spans="1:22" ht="18">
      <c r="A68" s="15" t="s">
        <v>64</v>
      </c>
      <c r="B68" s="18">
        <v>27.49</v>
      </c>
      <c r="C68" s="18">
        <v>24.83</v>
      </c>
      <c r="D68" s="20">
        <v>22.71</v>
      </c>
      <c r="E68" s="20">
        <v>28.87</v>
      </c>
      <c r="F68" s="22"/>
      <c r="H68" s="1">
        <f>VLOOKUP($A68,'[1]ภาพรวมระดับจังหวัด'!$A$3:$P$80,2,0)</f>
        <v>39.82</v>
      </c>
      <c r="I68" s="1">
        <f>VLOOKUP($A68,'[1]ภาพรวมระดับจังหวัด'!$A$3:$P$80,3,0)</f>
        <v>37.11</v>
      </c>
      <c r="J68" s="1">
        <f>VLOOKUP($A68,'[1]ภาพรวมระดับจังหวัด'!$A$3:$P$80,4,0)</f>
        <v>39.94</v>
      </c>
      <c r="K68" s="1">
        <f>VLOOKUP($A68,'[1]ภาพรวมระดับจังหวัด'!$A$3:$P$80,5,0)</f>
        <v>35.5</v>
      </c>
      <c r="L68" s="1">
        <f>VLOOKUP($A68,'[1]ภาพรวมระดับจังหวัด'!$A$3:$P$80,6,0)</f>
        <v>28.84</v>
      </c>
      <c r="M68" s="1">
        <f>VLOOKUP($A68,'[1]ภาพรวมระดับจังหวัด'!$A$3:$P$80,7,0)</f>
        <v>41.36</v>
      </c>
      <c r="N68" s="1">
        <f>VLOOKUP($A68,'[1]ภาพรวมระดับจังหวัด'!$A$3:$P$80,8,0)</f>
        <v>43.07</v>
      </c>
      <c r="O68" s="1">
        <f>VLOOKUP($A68,'[1]ภาพรวมระดับจังหวัด'!$A$3:$P$80,9,0)</f>
        <v>35.38</v>
      </c>
      <c r="P68" s="1">
        <f>VLOOKUP($A68,'[1]ภาพรวมระดับจังหวัด'!$A$3:$P$80,10,0)</f>
        <v>33.22</v>
      </c>
      <c r="Q68" s="1">
        <f>VLOOKUP($A68,'[1]ภาพรวมระดับจังหวัด'!$A$3:$P$80,11,0)</f>
        <v>32.63</v>
      </c>
      <c r="R68" s="1">
        <f>VLOOKUP($A68,'[1]ภาพรวมระดับจังหวัด'!$A$3:$P$80,12,0)</f>
        <v>35.11</v>
      </c>
      <c r="S68" s="1">
        <f>VLOOKUP($A68,'[1]ภาพรวมระดับจังหวัด'!$A$3:$P$80,13,0)</f>
        <v>29.3</v>
      </c>
      <c r="T68" s="1">
        <f>VLOOKUP($A68,'[1]ภาพรวมระดับจังหวัด'!$A$3:$P$80,14,0)</f>
        <v>11.56</v>
      </c>
      <c r="U68" s="1">
        <f>VLOOKUP($A68,'[1]ภาพรวมระดับจังหวัด'!$A$3:$P$80,15,0)</f>
        <v>20.32</v>
      </c>
      <c r="V68" s="1">
        <f>VLOOKUP($A68,'[1]ภาพรวมระดับจังหวัด'!$A$3:$P$80,16,0)</f>
        <v>17.98</v>
      </c>
    </row>
    <row r="69" spans="1:22" ht="18">
      <c r="A69" s="15" t="s">
        <v>65</v>
      </c>
      <c r="B69" s="18">
        <v>18.4</v>
      </c>
      <c r="C69" s="18">
        <v>22.04</v>
      </c>
      <c r="D69" s="20">
        <v>24.36</v>
      </c>
      <c r="E69" s="20">
        <v>23.76</v>
      </c>
      <c r="F69" s="22"/>
      <c r="H69" s="1">
        <f>VLOOKUP($A69,'[1]ภาพรวมระดับจังหวัด'!$A$3:$P$80,2,0)</f>
        <v>15.97</v>
      </c>
      <c r="I69" s="1">
        <f>VLOOKUP($A69,'[1]ภาพรวมระดับจังหวัด'!$A$3:$P$80,3,0)</f>
        <v>11.58</v>
      </c>
      <c r="J69" s="1">
        <f>VLOOKUP($A69,'[1]ภาพรวมระดับจังหวัด'!$A$3:$P$80,4,0)</f>
        <v>11.9</v>
      </c>
      <c r="K69" s="1">
        <f>VLOOKUP($A69,'[1]ภาพรวมระดับจังหวัด'!$A$3:$P$80,5,0)</f>
        <v>13.05</v>
      </c>
      <c r="L69" s="1">
        <f>VLOOKUP($A69,'[1]ภาพรวมระดับจังหวัด'!$A$3:$P$80,6,0)</f>
        <v>22.56</v>
      </c>
      <c r="M69" s="1">
        <f>VLOOKUP($A69,'[1]ภาพรวมระดับจังหวัด'!$A$3:$P$80,7,0)</f>
        <v>18.28</v>
      </c>
      <c r="N69" s="1">
        <f>VLOOKUP($A69,'[1]ภาพรวมระดับจังหวัด'!$A$3:$P$80,8,0)</f>
        <v>23.84</v>
      </c>
      <c r="O69" s="1">
        <f>VLOOKUP($A69,'[1]ภาพรวมระดับจังหวัด'!$A$3:$P$80,9,0)</f>
        <v>24.02</v>
      </c>
      <c r="P69" s="1">
        <f>VLOOKUP($A69,'[1]ภาพรวมระดับจังหวัด'!$A$3:$P$80,10,0)</f>
        <v>30.16</v>
      </c>
      <c r="Q69" s="1">
        <f>VLOOKUP($A69,'[1]ภาพรวมระดับจังหวัด'!$A$3:$P$80,11,0)</f>
        <v>37.26</v>
      </c>
      <c r="R69" s="1">
        <f>VLOOKUP($A69,'[1]ภาพรวมระดับจังหวัด'!$A$3:$P$80,12,0)</f>
        <v>30.01</v>
      </c>
      <c r="S69" s="1">
        <f>VLOOKUP($A69,'[1]ภาพรวมระดับจังหวัด'!$A$3:$P$80,13,0)</f>
        <v>23.44</v>
      </c>
      <c r="T69" s="1">
        <f>VLOOKUP($A69,'[1]ภาพรวมระดับจังหวัด'!$A$3:$P$80,14,0)</f>
        <v>20.15</v>
      </c>
      <c r="U69" s="1">
        <f>VLOOKUP($A69,'[1]ภาพรวมระดับจังหวัด'!$A$3:$P$80,15,0)</f>
        <v>16.08</v>
      </c>
      <c r="V69" s="1">
        <f>VLOOKUP($A69,'[1]ภาพรวมระดับจังหวัด'!$A$3:$P$80,16,0)</f>
        <v>26.02</v>
      </c>
    </row>
    <row r="70" spans="1:22" ht="18">
      <c r="A70" s="15" t="s">
        <v>66</v>
      </c>
      <c r="B70" s="18">
        <v>17.6</v>
      </c>
      <c r="C70" s="18">
        <v>19.69</v>
      </c>
      <c r="D70" s="20">
        <v>20.4</v>
      </c>
      <c r="E70" s="20">
        <v>18.73</v>
      </c>
      <c r="F70" s="22"/>
      <c r="H70" s="1">
        <f>VLOOKUP($A70,'[1]ภาพรวมระดับจังหวัด'!$A$3:$P$80,2,0)</f>
        <v>48.87</v>
      </c>
      <c r="I70" s="1">
        <f>VLOOKUP($A70,'[1]ภาพรวมระดับจังหวัด'!$A$3:$P$80,3,0)</f>
        <v>35.61</v>
      </c>
      <c r="J70" s="1">
        <f>VLOOKUP($A70,'[1]ภาพรวมระดับจังหวัด'!$A$3:$P$80,4,0)</f>
        <v>56.66</v>
      </c>
      <c r="K70" s="1">
        <f>VLOOKUP($A70,'[1]ภาพรวมระดับจังหวัด'!$A$3:$P$80,5,0)</f>
        <v>46.67</v>
      </c>
      <c r="L70" s="1">
        <f>VLOOKUP($A70,'[1]ภาพรวมระดับจังหวัด'!$A$3:$P$80,6,0)</f>
        <v>42.89</v>
      </c>
      <c r="M70" s="1">
        <f>VLOOKUP($A70,'[1]ภาพรวมระดับจังหวัด'!$A$3:$P$80,7,0)</f>
        <v>48.84</v>
      </c>
      <c r="N70" s="1">
        <f>VLOOKUP($A70,'[1]ภาพรวมระดับจังหวัด'!$A$3:$P$80,8,0)</f>
        <v>41.27</v>
      </c>
      <c r="O70" s="1">
        <f>VLOOKUP($A70,'[1]ภาพรวมระดับจังหวัด'!$A$3:$P$80,9,0)</f>
        <v>36.96</v>
      </c>
      <c r="P70" s="1">
        <f>VLOOKUP($A70,'[1]ภาพรวมระดับจังหวัด'!$A$3:$P$80,10,0)</f>
        <v>32.92</v>
      </c>
      <c r="Q70" s="1">
        <f>VLOOKUP($A70,'[1]ภาพรวมระดับจังหวัด'!$A$3:$P$80,11,0)</f>
        <v>32.01</v>
      </c>
      <c r="R70" s="1">
        <f>VLOOKUP($A70,'[1]ภาพรวมระดับจังหวัด'!$A$3:$P$80,12,0)</f>
        <v>30.89</v>
      </c>
      <c r="S70" s="1">
        <f>VLOOKUP($A70,'[1]ภาพรวมระดับจังหวัด'!$A$3:$P$80,13,0)</f>
        <v>30.37</v>
      </c>
      <c r="T70" s="1">
        <f>VLOOKUP($A70,'[1]ภาพรวมระดับจังหวัด'!$A$3:$P$80,14,0)</f>
        <v>28.11</v>
      </c>
      <c r="U70" s="1">
        <f>VLOOKUP($A70,'[1]ภาพรวมระดับจังหวัด'!$A$3:$P$80,15,0)</f>
        <v>20.91</v>
      </c>
      <c r="V70" s="1">
        <f>VLOOKUP($A70,'[1]ภาพรวมระดับจังหวัด'!$A$3:$P$80,16,0)</f>
        <v>20.78</v>
      </c>
    </row>
    <row r="71" spans="1:22" ht="18">
      <c r="A71" s="15" t="s">
        <v>67</v>
      </c>
      <c r="B71" s="18">
        <v>22.03</v>
      </c>
      <c r="C71" s="18">
        <v>27.95</v>
      </c>
      <c r="D71" s="20">
        <v>26.97</v>
      </c>
      <c r="E71" s="20">
        <v>24.36</v>
      </c>
      <c r="F71" s="22"/>
      <c r="H71" s="1">
        <f>VLOOKUP($A71,'[1]ภาพรวมระดับจังหวัด'!$A$3:$P$80,2,0)</f>
        <v>12.78</v>
      </c>
      <c r="I71" s="1">
        <f>VLOOKUP($A71,'[1]ภาพรวมระดับจังหวัด'!$A$3:$P$80,3,0)</f>
        <v>12.18</v>
      </c>
      <c r="J71" s="1">
        <f>VLOOKUP($A71,'[1]ภาพรวมระดับจังหวัด'!$A$3:$P$80,4,0)</f>
        <v>10.3</v>
      </c>
      <c r="K71" s="1">
        <f>VLOOKUP($A71,'[1]ภาพรวมระดับจังหวัด'!$A$3:$P$80,5,0)</f>
        <v>7.93</v>
      </c>
      <c r="L71" s="1">
        <f>VLOOKUP($A71,'[1]ภาพรวมระดับจังหวัด'!$A$3:$P$80,6,0)</f>
        <v>7.5</v>
      </c>
      <c r="M71" s="1">
        <f>VLOOKUP($A71,'[1]ภาพรวมระดับจังหวัด'!$A$3:$P$80,7,0)</f>
        <v>11.54</v>
      </c>
      <c r="N71" s="1">
        <f>VLOOKUP($A71,'[1]ภาพรวมระดับจังหวัด'!$A$3:$P$80,8,0)</f>
        <v>11.51</v>
      </c>
      <c r="O71" s="1">
        <f>VLOOKUP($A71,'[1]ภาพรวมระดับจังหวัด'!$A$3:$P$80,9,0)</f>
        <v>7.92</v>
      </c>
      <c r="P71" s="1">
        <f>VLOOKUP($A71,'[1]ภาพรวมระดับจังหวัด'!$A$3:$P$80,10,0)</f>
        <v>7.49</v>
      </c>
      <c r="Q71" s="1">
        <f>VLOOKUP($A71,'[1]ภาพรวมระดับจังหวัด'!$A$3:$P$80,11,0)</f>
        <v>18.55</v>
      </c>
      <c r="R71" s="1">
        <f>VLOOKUP($A71,'[1]ภาพรวมระดับจังหวัด'!$A$3:$P$80,12,0)</f>
        <v>26.84</v>
      </c>
      <c r="S71" s="1">
        <f>VLOOKUP($A71,'[1]ภาพรวมระดับจังหวัด'!$A$3:$P$80,13,0)</f>
        <v>21.42</v>
      </c>
      <c r="T71" s="1">
        <f>VLOOKUP($A71,'[1]ภาพรวมระดับจังหวัด'!$A$3:$P$80,14,0)</f>
        <v>20.59</v>
      </c>
      <c r="U71" s="1">
        <f>VLOOKUP($A71,'[1]ภาพรวมระดับจังหวัด'!$A$3:$P$80,15,0)</f>
        <v>22.73</v>
      </c>
      <c r="V71" s="1">
        <f>VLOOKUP($A71,'[1]ภาพรวมระดับจังหวัด'!$A$3:$P$80,16,0)</f>
        <v>16.22</v>
      </c>
    </row>
    <row r="72" spans="1:22" ht="18">
      <c r="A72" s="15" t="s">
        <v>68</v>
      </c>
      <c r="B72" s="18">
        <v>26.94</v>
      </c>
      <c r="C72" s="18">
        <v>25.3</v>
      </c>
      <c r="D72" s="20">
        <v>27.64</v>
      </c>
      <c r="E72" s="20">
        <v>25.52</v>
      </c>
      <c r="F72" s="22"/>
      <c r="H72" s="1">
        <f>VLOOKUP($A72,'[1]ภาพรวมระดับจังหวัด'!$A$3:$P$80,2,0)</f>
        <v>23.2</v>
      </c>
      <c r="I72" s="1">
        <f>VLOOKUP($A72,'[1]ภาพรวมระดับจังหวัด'!$A$3:$P$80,3,0)</f>
        <v>5.06</v>
      </c>
      <c r="J72" s="1">
        <f>VLOOKUP($A72,'[1]ภาพรวมระดับจังหวัด'!$A$3:$P$80,4,0)</f>
        <v>12.45</v>
      </c>
      <c r="K72" s="1">
        <f>VLOOKUP($A72,'[1]ภาพรวมระดับจังหวัด'!$A$3:$P$80,5,0)</f>
        <v>13.6</v>
      </c>
      <c r="L72" s="1">
        <f>VLOOKUP($A72,'[1]ภาพรวมระดับจังหวัด'!$A$3:$P$80,6,0)</f>
        <v>13.48</v>
      </c>
      <c r="M72" s="1">
        <f>VLOOKUP($A72,'[1]ภาพรวมระดับจังหวัด'!$A$3:$P$80,7,0)</f>
        <v>5.51</v>
      </c>
      <c r="N72" s="1">
        <f>VLOOKUP($A72,'[1]ภาพรวมระดับจังหวัด'!$A$3:$P$80,8,0)</f>
        <v>5.67</v>
      </c>
      <c r="O72" s="1">
        <f>VLOOKUP($A72,'[1]ภาพรวมระดับจังหวัด'!$A$3:$P$80,9,0)</f>
        <v>19.65</v>
      </c>
      <c r="P72" s="1">
        <f>VLOOKUP($A72,'[1]ภาพรวมระดับจังหวัด'!$A$3:$P$80,10,0)</f>
        <v>16.12</v>
      </c>
      <c r="Q72" s="1">
        <f>VLOOKUP($A72,'[1]ภาพรวมระดับจังหวัด'!$A$3:$P$80,11,0)</f>
        <v>18.81</v>
      </c>
      <c r="R72" s="1">
        <f>VLOOKUP($A72,'[1]ภาพรวมระดับจังหวัด'!$A$3:$P$80,12,0)</f>
        <v>27.91</v>
      </c>
      <c r="S72" s="1">
        <f>VLOOKUP($A72,'[1]ภาพรวมระดับจังหวัด'!$A$3:$P$80,13,0)</f>
        <v>28.06</v>
      </c>
      <c r="T72" s="1">
        <f>VLOOKUP($A72,'[1]ภาพรวมระดับจังหวัด'!$A$3:$P$80,14,0)</f>
        <v>16.93</v>
      </c>
      <c r="U72" s="1">
        <f>VLOOKUP($A72,'[1]ภาพรวมระดับจังหวัด'!$A$3:$P$80,15,0)</f>
        <v>21.21</v>
      </c>
      <c r="V72" s="1">
        <f>VLOOKUP($A72,'[1]ภาพรวมระดับจังหวัด'!$A$3:$P$80,16,0)</f>
        <v>19.16</v>
      </c>
    </row>
    <row r="73" spans="1:22" ht="18">
      <c r="A73" s="15" t="s">
        <v>69</v>
      </c>
      <c r="B73" s="18">
        <v>29.37</v>
      </c>
      <c r="C73" s="18">
        <v>27.91</v>
      </c>
      <c r="D73" s="20">
        <v>25.78</v>
      </c>
      <c r="E73" s="20">
        <v>24.04</v>
      </c>
      <c r="F73" s="22"/>
      <c r="H73" s="1">
        <f>VLOOKUP($A73,'[1]ภาพรวมระดับจังหวัด'!$A$3:$P$80,2,0)</f>
        <v>39.41</v>
      </c>
      <c r="I73" s="1">
        <f>VLOOKUP($A73,'[1]ภาพรวมระดับจังหวัด'!$A$3:$P$80,3,0)</f>
        <v>36.66</v>
      </c>
      <c r="J73" s="1">
        <f>VLOOKUP($A73,'[1]ภาพรวมระดับจังหวัด'!$A$3:$P$80,4,0)</f>
        <v>24.82</v>
      </c>
      <c r="K73" s="1">
        <f>VLOOKUP($A73,'[1]ภาพรวมระดับจังหวัด'!$A$3:$P$80,5,0)</f>
        <v>38.19</v>
      </c>
      <c r="L73" s="1">
        <f>VLOOKUP($A73,'[1]ภาพรวมระดับจังหวัด'!$A$3:$P$80,6,0)</f>
        <v>38.2</v>
      </c>
      <c r="M73" s="1">
        <f>VLOOKUP($A73,'[1]ภาพรวมระดับจังหวัด'!$A$3:$P$80,7,0)</f>
        <v>37.31</v>
      </c>
      <c r="N73" s="1">
        <f>VLOOKUP($A73,'[1]ภาพรวมระดับจังหวัด'!$A$3:$P$80,8,0)</f>
        <v>45.76</v>
      </c>
      <c r="O73" s="1">
        <f>VLOOKUP($A73,'[1]ภาพรวมระดับจังหวัด'!$A$3:$P$80,9,0)</f>
        <v>32.79</v>
      </c>
      <c r="P73" s="1">
        <f>VLOOKUP($A73,'[1]ภาพรวมระดับจังหวัด'!$A$3:$P$80,10,0)</f>
        <v>34.03</v>
      </c>
      <c r="Q73" s="1">
        <f>VLOOKUP($A73,'[1]ภาพรวมระดับจังหวัด'!$A$3:$P$80,11,0)</f>
        <v>29.3</v>
      </c>
      <c r="R73" s="1">
        <f>VLOOKUP($A73,'[1]ภาพรวมระดับจังหวัด'!$A$3:$P$80,12,0)</f>
        <v>36.1</v>
      </c>
      <c r="S73" s="1">
        <f>VLOOKUP($A73,'[1]ภาพรวมระดับจังหวัด'!$A$3:$P$80,13,0)</f>
        <v>29.11</v>
      </c>
      <c r="T73" s="1">
        <f>VLOOKUP($A73,'[1]ภาพรวมระดับจังหวัด'!$A$3:$P$80,14,0)</f>
        <v>30</v>
      </c>
      <c r="U73" s="1">
        <f>VLOOKUP($A73,'[1]ภาพรวมระดับจังหวัด'!$A$3:$P$80,15,0)</f>
        <v>27.43</v>
      </c>
      <c r="V73" s="1">
        <f>VLOOKUP($A73,'[1]ภาพรวมระดับจังหวัด'!$A$3:$P$80,16,0)</f>
        <v>21.2</v>
      </c>
    </row>
    <row r="74" spans="1:22" ht="18">
      <c r="A74" s="15" t="s">
        <v>70</v>
      </c>
      <c r="B74" s="18">
        <v>19.89</v>
      </c>
      <c r="C74" s="18">
        <v>23.67</v>
      </c>
      <c r="D74" s="20">
        <v>22.81</v>
      </c>
      <c r="E74" s="20">
        <v>25.32</v>
      </c>
      <c r="F74" s="22"/>
      <c r="H74" s="1">
        <f>VLOOKUP($A74,'[1]ภาพรวมระดับจังหวัด'!$A$3:$P$80,2,0)</f>
        <v>30.8</v>
      </c>
      <c r="I74" s="1">
        <f>VLOOKUP($A74,'[1]ภาพรวมระดับจังหวัด'!$A$3:$P$80,3,0)</f>
        <v>27.13</v>
      </c>
      <c r="J74" s="1">
        <f>VLOOKUP($A74,'[1]ภาพรวมระดับจังหวัด'!$A$3:$P$80,4,0)</f>
        <v>24.5</v>
      </c>
      <c r="K74" s="1">
        <f>VLOOKUP($A74,'[1]ภาพรวมระดับจังหวัด'!$A$3:$P$80,5,0)</f>
        <v>25.93</v>
      </c>
      <c r="L74" s="1">
        <f>VLOOKUP($A74,'[1]ภาพรวมระดับจังหวัด'!$A$3:$P$80,6,0)</f>
        <v>24.55</v>
      </c>
      <c r="M74" s="1">
        <f>VLOOKUP($A74,'[1]ภาพรวมระดับจังหวัด'!$A$3:$P$80,7,0)</f>
        <v>24.41</v>
      </c>
      <c r="N74" s="1">
        <f>VLOOKUP($A74,'[1]ภาพรวมระดับจังหวัด'!$A$3:$P$80,8,0)</f>
        <v>27.08</v>
      </c>
      <c r="O74" s="1">
        <f>VLOOKUP($A74,'[1]ภาพรวมระดับจังหวัด'!$A$3:$P$80,9,0)</f>
        <v>20.73</v>
      </c>
      <c r="P74" s="1">
        <f>VLOOKUP($A74,'[1]ภาพรวมระดับจังหวัด'!$A$3:$P$80,10,0)</f>
        <v>19.58</v>
      </c>
      <c r="Q74" s="1">
        <f>VLOOKUP($A74,'[1]ภาพรวมระดับจังหวัด'!$A$3:$P$80,11,0)</f>
        <v>18.94</v>
      </c>
      <c r="R74" s="1">
        <f>VLOOKUP($A74,'[1]ภาพรวมระดับจังหวัด'!$A$3:$P$80,12,0)</f>
        <v>17.89</v>
      </c>
      <c r="S74" s="1">
        <f>VLOOKUP($A74,'[1]ภาพรวมระดับจังหวัด'!$A$3:$P$80,13,0)</f>
        <v>12.57</v>
      </c>
      <c r="T74" s="1">
        <f>VLOOKUP($A74,'[1]ภาพรวมระดับจังหวัด'!$A$3:$P$80,14,0)</f>
        <v>14.3</v>
      </c>
      <c r="U74" s="1">
        <f>VLOOKUP($A74,'[1]ภาพรวมระดับจังหวัด'!$A$3:$P$80,15,0)</f>
        <v>19.75</v>
      </c>
      <c r="V74" s="1">
        <f>VLOOKUP($A74,'[1]ภาพรวมระดับจังหวัด'!$A$3:$P$80,16,0)</f>
        <v>15.02</v>
      </c>
    </row>
    <row r="75" spans="1:22" ht="18">
      <c r="A75" s="15" t="s">
        <v>71</v>
      </c>
      <c r="B75" s="18">
        <v>22.96</v>
      </c>
      <c r="C75" s="18">
        <v>28.18</v>
      </c>
      <c r="D75" s="20">
        <v>29.42</v>
      </c>
      <c r="E75" s="20">
        <v>26.95</v>
      </c>
      <c r="F75" s="22"/>
      <c r="H75" s="1">
        <f>VLOOKUP($A75,'[1]ภาพรวมระดับจังหวัด'!$A$3:$P$80,2,0)</f>
        <v>19.08</v>
      </c>
      <c r="I75" s="1">
        <f>VLOOKUP($A75,'[1]ภาพรวมระดับจังหวัด'!$A$3:$P$80,3,0)</f>
        <v>16.53</v>
      </c>
      <c r="J75" s="1">
        <f>VLOOKUP($A75,'[1]ภาพรวมระดับจังหวัด'!$A$3:$P$80,4,0)</f>
        <v>17.08</v>
      </c>
      <c r="K75" s="1">
        <f>VLOOKUP($A75,'[1]ภาพรวมระดับจังหวัด'!$A$3:$P$80,5,0)</f>
        <v>11.61</v>
      </c>
      <c r="L75" s="1">
        <f>VLOOKUP($A75,'[1]ภาพรวมระดับจังหวัด'!$A$3:$P$80,6,0)</f>
        <v>14.77</v>
      </c>
      <c r="M75" s="1">
        <f>VLOOKUP($A75,'[1]ภาพรวมระดับจังหวัด'!$A$3:$P$80,7,0)</f>
        <v>26.31</v>
      </c>
      <c r="N75" s="1">
        <f>VLOOKUP($A75,'[1]ภาพรวมระดับจังหวัด'!$A$3:$P$80,8,0)</f>
        <v>26.69</v>
      </c>
      <c r="O75" s="1">
        <f>VLOOKUP($A75,'[1]ภาพรวมระดับจังหวัด'!$A$3:$P$80,9,0)</f>
        <v>19.07</v>
      </c>
      <c r="P75" s="1">
        <f>VLOOKUP($A75,'[1]ภาพรวมระดับจังหวัด'!$A$3:$P$80,10,0)</f>
        <v>17.76</v>
      </c>
      <c r="Q75" s="1">
        <f>VLOOKUP($A75,'[1]ภาพรวมระดับจังหวัด'!$A$3:$P$80,11,0)</f>
        <v>18.28</v>
      </c>
      <c r="R75" s="1">
        <f>VLOOKUP($A75,'[1]ภาพรวมระดับจังหวัด'!$A$3:$P$80,12,0)</f>
        <v>19.42</v>
      </c>
      <c r="S75" s="1">
        <f>VLOOKUP($A75,'[1]ภาพรวมระดับจังหวัด'!$A$3:$P$80,13,0)</f>
        <v>21.49</v>
      </c>
      <c r="T75" s="1">
        <f>VLOOKUP($A75,'[1]ภาพรวมระดับจังหวัด'!$A$3:$P$80,14,0)</f>
        <v>15.48</v>
      </c>
      <c r="U75" s="1">
        <f>VLOOKUP($A75,'[1]ภาพรวมระดับจังหวัด'!$A$3:$P$80,15,0)</f>
        <v>16.92</v>
      </c>
      <c r="V75" s="1">
        <f>VLOOKUP($A75,'[1]ภาพรวมระดับจังหวัด'!$A$3:$P$80,16,0)</f>
        <v>7.19</v>
      </c>
    </row>
    <row r="76" spans="1:22" ht="18">
      <c r="A76" s="15" t="s">
        <v>72</v>
      </c>
      <c r="B76" s="18">
        <v>27.74</v>
      </c>
      <c r="C76" s="18">
        <v>26.85</v>
      </c>
      <c r="D76" s="20">
        <v>26.39</v>
      </c>
      <c r="E76" s="20">
        <v>24.22</v>
      </c>
      <c r="F76" s="22"/>
      <c r="H76" s="1">
        <f>VLOOKUP($A76,'[1]ภาพรวมระดับจังหวัด'!$A$3:$P$80,2,0)</f>
        <v>18.83</v>
      </c>
      <c r="I76" s="1">
        <f>VLOOKUP($A76,'[1]ภาพรวมระดับจังหวัด'!$A$3:$P$80,3,0)</f>
        <v>20.07</v>
      </c>
      <c r="J76" s="1">
        <f>VLOOKUP($A76,'[1]ภาพรวมระดับจังหวัด'!$A$3:$P$80,4,0)</f>
        <v>20.14</v>
      </c>
      <c r="K76" s="1">
        <f>VLOOKUP($A76,'[1]ภาพรวมระดับจังหวัด'!$A$3:$P$80,5,0)</f>
        <v>26.14</v>
      </c>
      <c r="L76" s="1">
        <f>VLOOKUP($A76,'[1]ภาพรวมระดับจังหวัด'!$A$3:$P$80,6,0)</f>
        <v>24.04</v>
      </c>
      <c r="M76" s="1">
        <f>VLOOKUP($A76,'[1]ภาพรวมระดับจังหวัด'!$A$3:$P$80,7,0)</f>
        <v>29.27</v>
      </c>
      <c r="N76" s="1">
        <f>VLOOKUP($A76,'[1]ภาพรวมระดับจังหวัด'!$A$3:$P$80,8,0)</f>
        <v>23.99</v>
      </c>
      <c r="O76" s="1">
        <f>VLOOKUP($A76,'[1]ภาพรวมระดับจังหวัด'!$A$3:$P$80,9,0)</f>
        <v>20.93</v>
      </c>
      <c r="P76" s="1">
        <f>VLOOKUP($A76,'[1]ภาพรวมระดับจังหวัด'!$A$3:$P$80,10,0)</f>
        <v>26.67</v>
      </c>
      <c r="Q76" s="1">
        <f>VLOOKUP($A76,'[1]ภาพรวมระดับจังหวัด'!$A$3:$P$80,11,0)</f>
        <v>25.4</v>
      </c>
      <c r="R76" s="1">
        <f>VLOOKUP($A76,'[1]ภาพรวมระดับจังหวัด'!$A$3:$P$80,12,0)</f>
        <v>21.79</v>
      </c>
      <c r="S76" s="1">
        <f>VLOOKUP($A76,'[1]ภาพรวมระดับจังหวัด'!$A$3:$P$80,13,0)</f>
        <v>20.2</v>
      </c>
      <c r="T76" s="1">
        <f>VLOOKUP($A76,'[1]ภาพรวมระดับจังหวัด'!$A$3:$P$80,14,0)</f>
        <v>13.81</v>
      </c>
      <c r="U76" s="1">
        <f>VLOOKUP($A76,'[1]ภาพรวมระดับจังหวัด'!$A$3:$P$80,15,0)</f>
        <v>18.03</v>
      </c>
      <c r="V76" s="1">
        <f>VLOOKUP($A76,'[1]ภาพรวมระดับจังหวัด'!$A$3:$P$80,16,0)</f>
        <v>15.51</v>
      </c>
    </row>
    <row r="77" spans="1:22" ht="18">
      <c r="A77" s="15" t="s">
        <v>73</v>
      </c>
      <c r="B77" s="18">
        <v>22.56</v>
      </c>
      <c r="C77" s="18">
        <v>24.61</v>
      </c>
      <c r="D77" s="20">
        <v>24.04</v>
      </c>
      <c r="E77" s="20">
        <v>24.3</v>
      </c>
      <c r="F77" s="22"/>
      <c r="H77" s="1">
        <f>VLOOKUP($A77,'[1]ภาพรวมระดับจังหวัด'!$A$3:$P$80,2,0)</f>
        <v>16.91</v>
      </c>
      <c r="I77" s="1">
        <f>VLOOKUP($A77,'[1]ภาพรวมระดับจังหวัด'!$A$3:$P$80,3,0)</f>
        <v>10.54</v>
      </c>
      <c r="J77" s="1">
        <f>VLOOKUP($A77,'[1]ภาพรวมระดับจังหวัด'!$A$3:$P$80,4,0)</f>
        <v>13.3</v>
      </c>
      <c r="K77" s="1">
        <f>VLOOKUP($A77,'[1]ภาพรวมระดับจังหวัด'!$A$3:$P$80,5,0)</f>
        <v>8.95</v>
      </c>
      <c r="L77" s="1">
        <f>VLOOKUP($A77,'[1]ภาพรวมระดับจังหวัด'!$A$3:$P$80,6,0)</f>
        <v>18.04</v>
      </c>
      <c r="M77" s="1">
        <f>VLOOKUP($A77,'[1]ภาพรวมระดับจังหวัด'!$A$3:$P$80,7,0)</f>
        <v>22.79</v>
      </c>
      <c r="N77" s="1">
        <f>VLOOKUP($A77,'[1]ภาพรวมระดับจังหวัด'!$A$3:$P$80,8,0)</f>
        <v>18.26</v>
      </c>
      <c r="O77" s="1">
        <f>VLOOKUP($A77,'[1]ภาพรวมระดับจังหวัด'!$A$3:$P$80,9,0)</f>
        <v>17.38</v>
      </c>
      <c r="P77" s="1">
        <f>VLOOKUP($A77,'[1]ภาพรวมระดับจังหวัด'!$A$3:$P$80,10,0)</f>
        <v>18.08</v>
      </c>
      <c r="Q77" s="1">
        <f>VLOOKUP($A77,'[1]ภาพรวมระดับจังหวัด'!$A$3:$P$80,11,0)</f>
        <v>17.51</v>
      </c>
      <c r="R77" s="1">
        <f>VLOOKUP($A77,'[1]ภาพรวมระดับจังหวัด'!$A$3:$P$80,12,0)</f>
        <v>20.59</v>
      </c>
      <c r="S77" s="1">
        <f>VLOOKUP($A77,'[1]ภาพรวมระดับจังหวัด'!$A$3:$P$80,13,0)</f>
        <v>23.24</v>
      </c>
      <c r="T77" s="1">
        <f>VLOOKUP($A77,'[1]ภาพรวมระดับจังหวัด'!$A$3:$P$80,14,0)</f>
        <v>20.61</v>
      </c>
      <c r="U77" s="1">
        <f>VLOOKUP($A77,'[1]ภาพรวมระดับจังหวัด'!$A$3:$P$80,15,0)</f>
        <v>20.35</v>
      </c>
      <c r="V77" s="1">
        <f>VLOOKUP($A77,'[1]ภาพรวมระดับจังหวัด'!$A$3:$P$80,16,0)</f>
        <v>20.02</v>
      </c>
    </row>
    <row r="78" spans="1:22" ht="18">
      <c r="A78" s="15" t="s">
        <v>74</v>
      </c>
      <c r="B78" s="18">
        <v>26.49</v>
      </c>
      <c r="C78" s="18">
        <v>32.26</v>
      </c>
      <c r="D78" s="20">
        <v>29.1</v>
      </c>
      <c r="E78" s="20">
        <v>23.37</v>
      </c>
      <c r="F78" s="22"/>
      <c r="H78" s="1">
        <f>VLOOKUP($A78,'[1]ภาพรวมระดับจังหวัด'!$A$3:$P$80,2,0)</f>
        <v>18.02</v>
      </c>
      <c r="I78" s="1">
        <f>VLOOKUP($A78,'[1]ภาพรวมระดับจังหวัด'!$A$3:$P$80,3,0)</f>
        <v>15.62</v>
      </c>
      <c r="J78" s="1">
        <f>VLOOKUP($A78,'[1]ภาพรวมระดับจังหวัด'!$A$3:$P$80,4,0)</f>
        <v>14.87</v>
      </c>
      <c r="K78" s="1">
        <f>VLOOKUP($A78,'[1]ภาพรวมระดับจังหวัด'!$A$3:$P$80,5,0)</f>
        <v>16.98</v>
      </c>
      <c r="L78" s="1">
        <f>VLOOKUP($A78,'[1]ภาพรวมระดับจังหวัด'!$A$3:$P$80,6,0)</f>
        <v>17.36</v>
      </c>
      <c r="M78" s="1">
        <f>VLOOKUP($A78,'[1]ภาพรวมระดับจังหวัด'!$A$3:$P$80,7,0)</f>
        <v>11.82</v>
      </c>
      <c r="N78" s="1">
        <f>VLOOKUP($A78,'[1]ภาพรวมระดับจังหวัด'!$A$3:$P$80,8,0)</f>
        <v>10.64</v>
      </c>
      <c r="O78" s="1">
        <f>VLOOKUP($A78,'[1]ภาพรวมระดับจังหวัด'!$A$3:$P$80,9,0)</f>
        <v>10.72</v>
      </c>
      <c r="P78" s="1">
        <f>VLOOKUP($A78,'[1]ภาพรวมระดับจังหวัด'!$A$3:$P$80,10,0)</f>
        <v>10.7</v>
      </c>
      <c r="Q78" s="1">
        <f>VLOOKUP($A78,'[1]ภาพรวมระดับจังหวัด'!$A$3:$P$80,11,0)</f>
        <v>10.35</v>
      </c>
      <c r="R78" s="1">
        <f>VLOOKUP($A78,'[1]ภาพรวมระดับจังหวัด'!$A$3:$P$80,12,0)</f>
        <v>10.74</v>
      </c>
      <c r="S78" s="1">
        <f>VLOOKUP($A78,'[1]ภาพรวมระดับจังหวัด'!$A$3:$P$80,13,0)</f>
        <v>7.41</v>
      </c>
      <c r="T78" s="1">
        <f>VLOOKUP($A78,'[1]ภาพรวมระดับจังหวัด'!$A$3:$P$80,14,0)</f>
        <v>6.71</v>
      </c>
      <c r="U78" s="1">
        <f>VLOOKUP($A78,'[1]ภาพรวมระดับจังหวัด'!$A$3:$P$80,15,0)</f>
        <v>6.03</v>
      </c>
      <c r="V78" s="1">
        <f>VLOOKUP($A78,'[1]ภาพรวมระดับจังหวัด'!$A$3:$P$80,16,0)</f>
        <v>6.1</v>
      </c>
    </row>
    <row r="79" spans="1:22" ht="18">
      <c r="A79" s="15" t="s">
        <v>75</v>
      </c>
      <c r="B79" s="18">
        <v>20.18</v>
      </c>
      <c r="C79" s="18">
        <v>23.32</v>
      </c>
      <c r="D79" s="20">
        <v>24.01</v>
      </c>
      <c r="E79" s="20">
        <v>21.88</v>
      </c>
      <c r="F79" s="22"/>
      <c r="H79" s="1">
        <f>VLOOKUP($A79,'[1]ภาพรวมระดับจังหวัด'!$A$3:$P$80,2,0)</f>
        <v>26.31</v>
      </c>
      <c r="I79" s="1">
        <f>VLOOKUP($A79,'[1]ภาพรวมระดับจังหวัด'!$A$3:$P$80,3,0)</f>
        <v>13.53</v>
      </c>
      <c r="J79" s="1">
        <f>VLOOKUP($A79,'[1]ภาพรวมระดับจังหวัด'!$A$3:$P$80,4,0)</f>
        <v>9.5</v>
      </c>
      <c r="K79" s="1">
        <f>VLOOKUP($A79,'[1]ภาพรวมระดับจังหวัด'!$A$3:$P$80,5,0)</f>
        <v>7.76</v>
      </c>
      <c r="L79" s="1">
        <f>VLOOKUP($A79,'[1]ภาพรวมระดับจังหวัด'!$A$3:$P$80,6,0)</f>
        <v>9.35</v>
      </c>
      <c r="M79" s="1">
        <f>VLOOKUP($A79,'[1]ภาพรวมระดับจังหวัด'!$A$3:$P$80,7,0)</f>
        <v>12.68</v>
      </c>
      <c r="N79" s="1">
        <f>VLOOKUP($A79,'[1]ภาพรวมระดับจังหวัด'!$A$3:$P$80,8,0)</f>
        <v>11.74</v>
      </c>
      <c r="O79" s="1">
        <f>VLOOKUP($A79,'[1]ภาพรวมระดับจังหวัด'!$A$3:$P$80,9,0)</f>
        <v>10.99</v>
      </c>
      <c r="P79" s="1">
        <f>VLOOKUP($A79,'[1]ภาพรวมระดับจังหวัด'!$A$3:$P$80,10,0)</f>
        <v>7.47</v>
      </c>
      <c r="Q79" s="1">
        <f>VLOOKUP($A79,'[1]ภาพรวมระดับจังหวัด'!$A$3:$P$80,11,0)</f>
        <v>4.46</v>
      </c>
      <c r="R79" s="1">
        <f>VLOOKUP($A79,'[1]ภาพรวมระดับจังหวัด'!$A$3:$P$80,12,0)</f>
        <v>10.3</v>
      </c>
      <c r="S79" s="1">
        <f>VLOOKUP($A79,'[1]ภาพรวมระดับจังหวัด'!$A$3:$P$80,13,0)</f>
        <v>7.91</v>
      </c>
      <c r="T79" s="1">
        <f>VLOOKUP($A79,'[1]ภาพรวมระดับจังหวัด'!$A$3:$P$80,14,0)</f>
        <v>6.36</v>
      </c>
      <c r="U79" s="1">
        <f>VLOOKUP($A79,'[1]ภาพรวมระดับจังหวัด'!$A$3:$P$80,15,0)</f>
        <v>7.09</v>
      </c>
      <c r="V79" s="1">
        <f>VLOOKUP($A79,'[1]ภาพรวมระดับจังหวัด'!$A$3:$P$80,16,0)</f>
        <v>3.19</v>
      </c>
    </row>
    <row r="80" spans="1:22" ht="18">
      <c r="A80" s="15" t="s">
        <v>76</v>
      </c>
      <c r="B80" s="18">
        <v>25.9</v>
      </c>
      <c r="C80" s="18">
        <v>19.71</v>
      </c>
      <c r="D80" s="20">
        <v>25.61</v>
      </c>
      <c r="E80" s="20">
        <v>20.08</v>
      </c>
      <c r="F80" s="22"/>
      <c r="H80" s="1">
        <f>VLOOKUP($A80,'[1]ภาพรวมระดับจังหวัด'!$A$3:$P$80,2,0)</f>
        <v>10.27</v>
      </c>
      <c r="I80" s="1">
        <f>VLOOKUP($A80,'[1]ภาพรวมระดับจังหวัด'!$A$3:$P$80,3,0)</f>
        <v>8.19</v>
      </c>
      <c r="J80" s="1">
        <f>VLOOKUP($A80,'[1]ภาพรวมระดับจังหวัด'!$A$3:$P$80,4,0)</f>
        <v>10.01</v>
      </c>
      <c r="K80" s="1">
        <f>VLOOKUP($A80,'[1]ภาพรวมระดับจังหวัด'!$A$3:$P$80,5,0)</f>
        <v>8.84</v>
      </c>
      <c r="L80" s="1">
        <f>VLOOKUP($A80,'[1]ภาพรวมระดับจังหวัด'!$A$3:$P$80,6,0)</f>
        <v>6.14</v>
      </c>
      <c r="M80" s="1">
        <f>VLOOKUP($A80,'[1]ภาพรวมระดับจังหวัด'!$A$3:$P$80,7,0)</f>
        <v>7.77</v>
      </c>
      <c r="N80" s="1">
        <f>VLOOKUP($A80,'[1]ภาพรวมระดับจังหวัด'!$A$3:$P$80,8,0)</f>
        <v>7.35</v>
      </c>
      <c r="O80" s="1">
        <f>VLOOKUP($A80,'[1]ภาพรวมระดับจังหวัด'!$A$3:$P$80,9,0)</f>
        <v>5.85</v>
      </c>
      <c r="P80" s="1">
        <f>VLOOKUP($A80,'[1]ภาพรวมระดับจังหวัด'!$A$3:$P$80,10,0)</f>
        <v>6.93</v>
      </c>
      <c r="Q80" s="1">
        <f>VLOOKUP($A80,'[1]ภาพรวมระดับจังหวัด'!$A$3:$P$80,11,0)</f>
        <v>6.32</v>
      </c>
      <c r="R80" s="1">
        <f>VLOOKUP($A80,'[1]ภาพรวมระดับจังหวัด'!$A$3:$P$80,12,0)</f>
        <v>5.14</v>
      </c>
      <c r="S80" s="1">
        <f>VLOOKUP($A80,'[1]ภาพรวมระดับจังหวัด'!$A$3:$P$80,13,0)</f>
        <v>5.77</v>
      </c>
      <c r="T80" s="1">
        <f>VLOOKUP($A80,'[1]ภาพรวมระดับจังหวัด'!$A$3:$P$80,14,0)</f>
        <v>2.44</v>
      </c>
      <c r="U80" s="1">
        <f>VLOOKUP($A80,'[1]ภาพรวมระดับจังหวัด'!$A$3:$P$80,15,0)</f>
        <v>8.43</v>
      </c>
      <c r="V80" s="1">
        <f>VLOOKUP($A80,'[1]ภาพรวมระดับจังหวัด'!$A$3:$P$80,16,0)</f>
        <v>10.56</v>
      </c>
    </row>
    <row r="83" spans="3:5" ht="12.75">
      <c r="C83" s="2"/>
      <c r="D83" s="2"/>
      <c r="E83" s="2"/>
    </row>
    <row r="84" spans="1:5" ht="13.5">
      <c r="A84" s="3" t="s">
        <v>107</v>
      </c>
      <c r="C84" s="2"/>
      <c r="D84" s="2"/>
      <c r="E84" s="2"/>
    </row>
    <row r="85" spans="3:5" ht="12.75">
      <c r="C85" s="2"/>
      <c r="D85" s="2"/>
      <c r="E85" s="2"/>
    </row>
    <row r="86" spans="3:5" ht="12.75">
      <c r="C86" s="2"/>
      <c r="D86" s="2"/>
      <c r="E86" s="2"/>
    </row>
    <row r="87" spans="3:5" ht="12.75">
      <c r="C87" s="2"/>
      <c r="D87" s="2"/>
      <c r="E87" s="2"/>
    </row>
    <row r="88" spans="3:5" ht="12.75">
      <c r="C88" s="2"/>
      <c r="D88" s="2"/>
      <c r="E88" s="2"/>
    </row>
    <row r="89" spans="3:5" ht="12.75">
      <c r="C89" s="2"/>
      <c r="D89" s="2"/>
      <c r="E89" s="2"/>
    </row>
    <row r="90" spans="3:5" ht="12.75">
      <c r="C90" s="2"/>
      <c r="D90" s="2"/>
      <c r="E90" s="2"/>
    </row>
    <row r="91" spans="3:5" ht="12.75">
      <c r="C91" s="2"/>
      <c r="D91" s="2"/>
      <c r="E91" s="2"/>
    </row>
    <row r="92" spans="3:5" ht="12.75">
      <c r="C92" s="2"/>
      <c r="D92" s="2"/>
      <c r="E92" s="2"/>
    </row>
    <row r="93" spans="3:5" ht="12.75">
      <c r="C93" s="2"/>
      <c r="D93" s="2"/>
      <c r="E93" s="2"/>
    </row>
    <row r="94" spans="3:5" ht="12.75">
      <c r="C94" s="2"/>
      <c r="D94" s="2"/>
      <c r="E94" s="2"/>
    </row>
    <row r="95" spans="3:5" ht="12.75">
      <c r="C95" s="2"/>
      <c r="D95" s="2"/>
      <c r="E95" s="2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pong</dc:creator>
  <cp:keywords/>
  <dc:description/>
  <cp:lastModifiedBy>Microsoft Office User</cp:lastModifiedBy>
  <dcterms:created xsi:type="dcterms:W3CDTF">2015-02-20T04:37:11Z</dcterms:created>
  <dcterms:modified xsi:type="dcterms:W3CDTF">2019-06-08T08:06:52Z</dcterms:modified>
  <cp:category/>
  <cp:version/>
  <cp:contentType/>
  <cp:contentStatus/>
</cp:coreProperties>
</file>